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31\disk1\共有フォルダ\150_常設委員会\25.　MDDD委員会（旧 MDD保険診療資格等認定委員会)\規則、細則（案）\現行-Web掲載用20240410~\"/>
    </mc:Choice>
  </mc:AlternateContent>
  <xr:revisionPtr revIDLastSave="0" documentId="13_ncr:1_{1AC59ACC-9FA1-48FA-88BE-34E0A3F452DA}" xr6:coauthVersionLast="47" xr6:coauthVersionMax="47" xr10:uidLastSave="{00000000-0000-0000-0000-000000000000}"/>
  <bookViews>
    <workbookView xWindow="1260" yWindow="660" windowWidth="24480" windowHeight="14640" xr2:uid="{EC3DB3F1-71DA-4675-9A50-13155676F460}"/>
  </bookViews>
  <sheets>
    <sheet name="MDD" sheetId="1" r:id="rId1"/>
    <sheet name="list" sheetId="2" state="hidden" r:id="rId2"/>
  </sheets>
  <definedNames>
    <definedName name="accentuation">list!$AR$2:$AR$6</definedName>
    <definedName name="airspace_macrophages">list!$AU$2:$AU$9</definedName>
    <definedName name="airway_disease">list!$AV$2:$AV$11</definedName>
    <definedName name="completely_normal_lung">list!$AS$2:$AS$4</definedName>
    <definedName name="CTパターン">list!$AH$2:$AH$3</definedName>
    <definedName name="DBegin_PlLink" localSheetId="0">MDD!$A$196</definedName>
    <definedName name="DBegin_PlUrl" localSheetId="0">MDD!$A$208</definedName>
    <definedName name="dense_fibrosis">list!$AO$2:$AO$3</definedName>
    <definedName name="distribution">list!$AQ$2:$AQ$5</definedName>
    <definedName name="Etiology">list!$AE$2:$AE$10</definedName>
    <definedName name="exudate">list!$AY$2:$AY$9</definedName>
    <definedName name="giant_cells">list!$AX$2:$AX$5</definedName>
    <definedName name="granuloma">list!$AW$2:$AW$7</definedName>
    <definedName name="honeycombing">list!$AP$2:$AP$7</definedName>
    <definedName name="HPガイドラインのCTpattern">list!$AC$2:$AC$4</definedName>
    <definedName name="IPFCT">list!$Z$2:$Z$5</definedName>
    <definedName name="lymphoid_follicle">list!$AZ$2:$AZ$5</definedName>
    <definedName name="MajorCategories">list!$AG$2:$AG$3</definedName>
    <definedName name="marked_deposition">list!$BD$2:$BD$4</definedName>
    <definedName name="MDD疾患カテゴリー">list!$M$2:$M$8</definedName>
    <definedName name="organizing_pneumonia">list!$AT$2:$AT$6</definedName>
    <definedName name="other_inflammatory_cells">list!$BA$2:$BA$5</definedName>
    <definedName name="patho_hp_guideline">list!$AK$2:$AK$8</definedName>
    <definedName name="PathologyDiagnosis">list!$AJ$2:$AJ$5</definedName>
    <definedName name="Pneumocytes">list!$BC$2:$BC$10</definedName>
    <definedName name="PPFE">list!$AA$2:$AA$3</definedName>
    <definedName name="PredictedPrognosis">list!$AM$2:$AM$7</definedName>
    <definedName name="PredictiveEtiology">list!$AL$2:$AL$10</definedName>
    <definedName name="quality_of_specimen">list!$AN$2:$AN$4</definedName>
    <definedName name="vascular_abnormality">list!$BB$2:$BB$7</definedName>
    <definedName name="サルコイドーシス">list!$Q$2</definedName>
    <definedName name="その他">list!$T$2</definedName>
    <definedName name="過敏性肺炎">list!$O$2:$O$3</definedName>
    <definedName name="確信度">list!$U$2:$U$11</definedName>
    <definedName name="間質性肺炎の急性増悪">list!$S$2</definedName>
    <definedName name="急性増悪疑い">list!$AF$2:$AF$3</definedName>
    <definedName name="治療">list!$AI$2:$AI$3</definedName>
    <definedName name="診断入力完了日">list!$Y$2:$Y$15</definedName>
    <definedName name="進行">list!$AB$2:$AB$3</definedName>
    <definedName name="性別">list!$E$2:$E$3</definedName>
    <definedName name="組織学的UIPの存在確信度">list!$AD$2:$AD$11</definedName>
    <definedName name="特発性間質性肺炎">list!$N$2:$N$10</definedName>
    <definedName name="薬剤性肺障害">list!$R$2</definedName>
    <definedName name="膠原病関連間質性肺炎">list!$P$2:$P$10</definedName>
    <definedName name="膠原病関連自己抗体検査">list!$H$2:$H$4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2" l="1"/>
  <c r="K2" i="2" s="1"/>
  <c r="I2" i="2"/>
  <c r="D2" i="2"/>
  <c r="G2" i="2"/>
  <c r="F2" i="2"/>
  <c r="AI14" i="2"/>
  <c r="AI15" i="2"/>
  <c r="Y2" i="2"/>
  <c r="Y3" i="2" s="1"/>
  <c r="Y4" i="2" s="1"/>
  <c r="Y5" i="2" s="1"/>
  <c r="Y6" i="2" s="1"/>
  <c r="Y7" i="2" s="1"/>
  <c r="Y8" i="2" s="1"/>
  <c r="Y9" i="2" s="1"/>
  <c r="Y10" i="2" s="1"/>
  <c r="Y11" i="2" s="1"/>
  <c r="Y12" i="2" s="1"/>
  <c r="Y13" i="2" s="1"/>
  <c r="Y14" i="2" s="1"/>
  <c r="Y15" i="2" s="1"/>
  <c r="C20" i="1" l="1"/>
  <c r="C19" i="1"/>
</calcChain>
</file>

<file path=xl/sharedStrings.xml><?xml version="1.0" encoding="utf-8"?>
<sst xmlns="http://schemas.openxmlformats.org/spreadsheetml/2006/main" count="418" uniqueCount="327">
  <si>
    <t>診断入力完了日</t>
  </si>
  <si>
    <t>診断名2</t>
  </si>
  <si>
    <t>診断名3</t>
  </si>
  <si>
    <t>IPFガイドラインの CT pattern</t>
  </si>
  <si>
    <t>24か月以内に疾患進行すると予想</t>
  </si>
  <si>
    <t>提案・考慮する治療</t>
  </si>
  <si>
    <t>HPガイドラインのCT pattern</t>
  </si>
  <si>
    <t>呼吸器科医診断</t>
  </si>
  <si>
    <t>PPFE所見の有無
※肺尖部から1cm程度 のapical capは含めない</t>
    <phoneticPr fontId="4"/>
  </si>
  <si>
    <t>放射線科医診断 </t>
  </si>
  <si>
    <t>急性増悪疑い
※急性増悪疑いの場合は線維化パターンのみチェックして，ここを”あり”とする．UIP+DADにはしない．</t>
    <phoneticPr fontId="4"/>
  </si>
  <si>
    <t>病理医診断</t>
  </si>
  <si>
    <t>呼吸器科医・放射線科医診断</t>
  </si>
  <si>
    <t>診断名1</t>
    <phoneticPr fontId="4"/>
  </si>
  <si>
    <t>呼吸器科医・放射線科医・病理医診断</t>
  </si>
  <si>
    <t>list</t>
    <phoneticPr fontId="4"/>
  </si>
  <si>
    <t>No.</t>
  </si>
  <si>
    <t>患者施設</t>
    <phoneticPr fontId="4"/>
  </si>
  <si>
    <t>年齢</t>
  </si>
  <si>
    <t>性別</t>
  </si>
  <si>
    <t>FVC, %</t>
  </si>
  <si>
    <t>DLco, %</t>
  </si>
  <si>
    <t>MDD完了日</t>
  </si>
  <si>
    <t>MDD疾患カテゴリー</t>
    <rPh sb="3" eb="5">
      <t>シッカン</t>
    </rPh>
    <phoneticPr fontId="2"/>
  </si>
  <si>
    <t>特発性間質性肺炎</t>
    <phoneticPr fontId="4"/>
  </si>
  <si>
    <t>過敏性肺炎</t>
  </si>
  <si>
    <t>膠原病関連間質性肺炎</t>
  </si>
  <si>
    <t>サルコイドーシス</t>
  </si>
  <si>
    <t>薬剤性肺障害</t>
  </si>
  <si>
    <t>間質性肺炎の急性増悪</t>
  </si>
  <si>
    <t>その他</t>
    <rPh sb="1" eb="2">
      <t>タ</t>
    </rPh>
    <phoneticPr fontId="4"/>
  </si>
  <si>
    <t>方法</t>
  </si>
  <si>
    <t>MDD医（本人以外を全員記載）</t>
  </si>
  <si>
    <t>特発性肺線維症（IPF）</t>
  </si>
  <si>
    <t>線維化型</t>
    <phoneticPr fontId="4"/>
  </si>
  <si>
    <t>多発性筋炎 (PM)</t>
    <rPh sb="0" eb="5">
      <t>タハツセイキンエ</t>
    </rPh>
    <phoneticPr fontId="2"/>
  </si>
  <si>
    <t>（背景にある間質性肺疾患を直接記載）</t>
    <rPh sb="13" eb="15">
      <t>チョクセツ</t>
    </rPh>
    <phoneticPr fontId="4"/>
  </si>
  <si>
    <t>（直接入力）</t>
    <rPh sb="1" eb="3">
      <t>チョクセツ</t>
    </rPh>
    <rPh sb="3" eb="5">
      <t>ニュウリョク</t>
    </rPh>
    <phoneticPr fontId="4"/>
  </si>
  <si>
    <t>対面</t>
    <rPh sb="0" eb="2">
      <t>タイメン</t>
    </rPh>
    <phoneticPr fontId="4"/>
  </si>
  <si>
    <t>特発性非特異性間質性肺炎（NSIP）</t>
  </si>
  <si>
    <t>非線維化型</t>
    <rPh sb="0" eb="1">
      <t>ヒ</t>
    </rPh>
    <rPh sb="1" eb="4">
      <t>センイカ</t>
    </rPh>
    <rPh sb="4" eb="5">
      <t>カタ</t>
    </rPh>
    <phoneticPr fontId="2"/>
  </si>
  <si>
    <t>皮膚筋炎 (DM)</t>
    <rPh sb="0" eb="4">
      <t>ヒフキ</t>
    </rPh>
    <phoneticPr fontId="2"/>
  </si>
  <si>
    <t>web</t>
    <phoneticPr fontId="4"/>
  </si>
  <si>
    <t>呼吸細気管支炎を伴う間質性肺疾患（RB-ILD）</t>
  </si>
  <si>
    <t>全身性強皮症</t>
    <rPh sb="0" eb="6">
      <t>ゼンシンセイキョウ</t>
    </rPh>
    <phoneticPr fontId="2"/>
  </si>
  <si>
    <t>剥離性間質性肺炎（DIP）</t>
  </si>
  <si>
    <t>関節リウマチ</t>
    <rPh sb="0" eb="2">
      <t>カンセツ</t>
    </rPh>
    <phoneticPr fontId="2"/>
  </si>
  <si>
    <t>特発性器質化肺炎（COP）</t>
  </si>
  <si>
    <t>シェーグレン症候群</t>
  </si>
  <si>
    <t>急性間質性肺炎（AIP）</t>
  </si>
  <si>
    <t>混合性結合組織病</t>
    <rPh sb="0" eb="8">
      <t>コンゴウセイケツ</t>
    </rPh>
    <phoneticPr fontId="2"/>
  </si>
  <si>
    <t>特発性リンパ球性間質性肺炎（LIP）</t>
  </si>
  <si>
    <t>全身性エリテマトーデス</t>
    <rPh sb="0" eb="3">
      <t>ゼンシンセイ</t>
    </rPh>
    <phoneticPr fontId="2"/>
  </si>
  <si>
    <t>特発性pleuroparenchymal fibroelastosis（PPFE）</t>
  </si>
  <si>
    <t>顕微鏡的多発血管炎（MPA）</t>
  </si>
  <si>
    <t>分類不能型IIPs（Unclassifiable IIPs）</t>
  </si>
  <si>
    <t>MPA以外の血管炎</t>
    <rPh sb="3" eb="5">
      <t>イガイ</t>
    </rPh>
    <rPh sb="6" eb="9">
      <t>ケッカンエン</t>
    </rPh>
    <phoneticPr fontId="2"/>
  </si>
  <si>
    <t>確信度, %</t>
    <phoneticPr fontId="4"/>
  </si>
  <si>
    <t>UIP</t>
    <phoneticPr fontId="4"/>
  </si>
  <si>
    <t>Probable UIP</t>
    <phoneticPr fontId="4"/>
  </si>
  <si>
    <t>Indeterminate for UIP</t>
  </si>
  <si>
    <t>Alternative Diagnosis</t>
  </si>
  <si>
    <t>PPFE所見の有無</t>
    <phoneticPr fontId="4"/>
  </si>
  <si>
    <t>あり</t>
    <phoneticPr fontId="4"/>
  </si>
  <si>
    <t>なし</t>
    <phoneticPr fontId="4"/>
  </si>
  <si>
    <t>24か月以内に疾患進行すると予想</t>
    <phoneticPr fontId="4"/>
  </si>
  <si>
    <t>進む</t>
    <rPh sb="0" eb="1">
      <t>スス</t>
    </rPh>
    <phoneticPr fontId="4"/>
  </si>
  <si>
    <t>進まない</t>
    <rPh sb="0" eb="1">
      <t>スス</t>
    </rPh>
    <phoneticPr fontId="4"/>
  </si>
  <si>
    <t>　診断名1_詳細</t>
    <rPh sb="1" eb="4">
      <t>シンダンメイ</t>
    </rPh>
    <phoneticPr fontId="4"/>
  </si>
  <si>
    <t>　診断名2_詳細</t>
    <rPh sb="1" eb="4">
      <t>シンダンメイ</t>
    </rPh>
    <phoneticPr fontId="4"/>
  </si>
  <si>
    <t>　診断名3_詳細</t>
    <rPh sb="1" eb="4">
      <t>シンダンメイ</t>
    </rPh>
    <phoneticPr fontId="4"/>
  </si>
  <si>
    <t>診断医</t>
    <rPh sb="0" eb="2">
      <t>シンダン</t>
    </rPh>
    <rPh sb="2" eb="3">
      <t>イ</t>
    </rPh>
    <phoneticPr fontId="4"/>
  </si>
  <si>
    <t>HPガイドラインのCT pattern</t>
    <phoneticPr fontId="4"/>
  </si>
  <si>
    <t>Compatible with HP</t>
  </si>
  <si>
    <t>Typical HP</t>
    <phoneticPr fontId="4"/>
  </si>
  <si>
    <t>Indeterminate for HP</t>
  </si>
  <si>
    <t>Idiopathic</t>
  </si>
  <si>
    <t>CTD-ILD</t>
  </si>
  <si>
    <t>HP</t>
  </si>
  <si>
    <t>Drug</t>
  </si>
  <si>
    <t>SR-ILD</t>
  </si>
  <si>
    <t>Pneumoconiosis</t>
  </si>
  <si>
    <t>Truly Unknown</t>
  </si>
  <si>
    <t>Others (コメント記載)</t>
  </si>
  <si>
    <t>Etiology</t>
    <phoneticPr fontId="4"/>
  </si>
  <si>
    <t xml:space="preserve">急性増悪疑い
</t>
    <phoneticPr fontId="4"/>
  </si>
  <si>
    <t>組織学的UIPの存在確信度</t>
    <phoneticPr fontId="4"/>
  </si>
  <si>
    <t>診断入力完了日</t>
    <phoneticPr fontId="4"/>
  </si>
  <si>
    <t>fibrotic</t>
  </si>
  <si>
    <t>non-fibrotic</t>
  </si>
  <si>
    <t>Major categories</t>
    <phoneticPr fontId="4"/>
  </si>
  <si>
    <t>　確信度1,%</t>
    <phoneticPr fontId="4"/>
  </si>
  <si>
    <t>　確信度2,%</t>
    <phoneticPr fontId="4"/>
  </si>
  <si>
    <t>　確信度3,%</t>
    <phoneticPr fontId="4"/>
  </si>
  <si>
    <t>組織学的UIPの存在確信度,%</t>
    <phoneticPr fontId="4"/>
  </si>
  <si>
    <t>　Etiology1</t>
    <phoneticPr fontId="4"/>
  </si>
  <si>
    <t>Etiology
※想定される可能性が高い順、最大3つ。</t>
    <phoneticPr fontId="4"/>
  </si>
  <si>
    <t>　Etiology2</t>
    <phoneticPr fontId="4"/>
  </si>
  <si>
    <t>　Etiology3</t>
    <phoneticPr fontId="4"/>
  </si>
  <si>
    <t>CTパターン
※2013年IIPs classificationに準じる
※複数選択可</t>
    <rPh sb="38" eb="42">
      <t>フクスウセンタク</t>
    </rPh>
    <rPh sb="42" eb="43">
      <t>カ</t>
    </rPh>
    <phoneticPr fontId="4"/>
  </si>
  <si>
    <t>　UIP</t>
  </si>
  <si>
    <t>　NSIP</t>
  </si>
  <si>
    <t>　NSIP+OP(fibrosing OP)</t>
  </si>
  <si>
    <t>　RB-ILD</t>
  </si>
  <si>
    <t>　DIP</t>
  </si>
  <si>
    <t>　OP</t>
  </si>
  <si>
    <t>　DAD</t>
  </si>
  <si>
    <t>　PPFE</t>
  </si>
  <si>
    <t>　LIP</t>
  </si>
  <si>
    <t>　SR-ILD</t>
  </si>
  <si>
    <t>　Others - HP-like(non-fibrotic)</t>
  </si>
  <si>
    <t>　Others - Unclassifible</t>
  </si>
  <si>
    <t>申請者氏名：</t>
    <rPh sb="0" eb="2">
      <t>シンセイ</t>
    </rPh>
    <rPh sb="2" eb="3">
      <t>シャ</t>
    </rPh>
    <rPh sb="3" eb="5">
      <t>シメイ</t>
    </rPh>
    <phoneticPr fontId="4"/>
  </si>
  <si>
    <t>提出年月日：</t>
    <rPh sb="0" eb="2">
      <t>テイシュツ</t>
    </rPh>
    <rPh sb="2" eb="5">
      <t>ネンガッピ</t>
    </rPh>
    <phoneticPr fontId="4"/>
  </si>
  <si>
    <t>CTパターン</t>
    <phoneticPr fontId="4"/>
  </si>
  <si>
    <t>※灰色の箇所を入力してください。</t>
    <rPh sb="1" eb="3">
      <t>ハイイロ</t>
    </rPh>
    <rPh sb="4" eb="6">
      <t>カショ</t>
    </rPh>
    <rPh sb="7" eb="9">
      <t>ニュウリョク</t>
    </rPh>
    <phoneticPr fontId="4"/>
  </si>
  <si>
    <t>　抗線維化薬</t>
    <rPh sb="1" eb="6">
      <t>コウセ</t>
    </rPh>
    <phoneticPr fontId="4"/>
  </si>
  <si>
    <t>　カルシニューリン拮抗薬</t>
    <rPh sb="9" eb="12">
      <t>キッコウヤク</t>
    </rPh>
    <phoneticPr fontId="4"/>
  </si>
  <si>
    <t>　シクロホスファミド静注（IVCY）</t>
    <phoneticPr fontId="4"/>
  </si>
  <si>
    <t>　無治療・経過観察</t>
    <rPh sb="1" eb="4">
      <t>ムチリョウ</t>
    </rPh>
    <rPh sb="5" eb="9">
      <t>ケイカカンサツ</t>
    </rPh>
    <phoneticPr fontId="4"/>
  </si>
  <si>
    <t>　抗原回避</t>
    <rPh sb="1" eb="5">
      <t>コウゲンカ</t>
    </rPh>
    <phoneticPr fontId="4"/>
  </si>
  <si>
    <t>　プレドニゾロン</t>
    <phoneticPr fontId="4"/>
  </si>
  <si>
    <t>　アザチオプリン</t>
    <phoneticPr fontId="4"/>
  </si>
  <si>
    <t>提案・考慮する治療</t>
    <phoneticPr fontId="4"/>
  </si>
  <si>
    <t>推奨</t>
    <rPh sb="0" eb="2">
      <t>スイショウ</t>
    </rPh>
    <phoneticPr fontId="4"/>
  </si>
  <si>
    <t>　治験薬（具体的に記載）</t>
    <rPh sb="1" eb="4">
      <t>チケンヤク</t>
    </rPh>
    <rPh sb="5" eb="8">
      <t>グタイテキ</t>
    </rPh>
    <rPh sb="9" eb="11">
      <t>キサイ</t>
    </rPh>
    <phoneticPr fontId="4"/>
  </si>
  <si>
    <t>　その他（自由記載）</t>
    <rPh sb="3" eb="4">
      <t>タ</t>
    </rPh>
    <rPh sb="5" eb="7">
      <t>ジユウ</t>
    </rPh>
    <rPh sb="7" eb="9">
      <t>キサイ</t>
    </rPh>
    <phoneticPr fontId="4"/>
  </si>
  <si>
    <t>コメント（自由記載）</t>
    <rPh sb="5" eb="7">
      <t>ジユウ</t>
    </rPh>
    <rPh sb="7" eb="9">
      <t>キサイ</t>
    </rPh>
    <phoneticPr fontId="4"/>
  </si>
  <si>
    <t>IPF Guideline Diagnosis</t>
    <phoneticPr fontId="4"/>
  </si>
  <si>
    <t>HP Guideline Diagnosis</t>
    <phoneticPr fontId="4"/>
  </si>
  <si>
    <t>Pathology Diagnosis</t>
    <phoneticPr fontId="4"/>
  </si>
  <si>
    <t xml:space="preserve"> Comment</t>
    <phoneticPr fontId="4"/>
  </si>
  <si>
    <t>Predictive Etiology</t>
    <phoneticPr fontId="4"/>
  </si>
  <si>
    <t xml:space="preserve"> Etiology 1</t>
    <phoneticPr fontId="4"/>
  </si>
  <si>
    <t xml:space="preserve"> Etiology 2</t>
    <phoneticPr fontId="4"/>
  </si>
  <si>
    <t xml:space="preserve"> Etiology 3</t>
    <phoneticPr fontId="4"/>
  </si>
  <si>
    <t>Predicted Prognosis</t>
    <phoneticPr fontId="4"/>
  </si>
  <si>
    <t>Definite</t>
    <phoneticPr fontId="4"/>
  </si>
  <si>
    <t>Probable</t>
    <phoneticPr fontId="4"/>
  </si>
  <si>
    <t>Possible</t>
    <phoneticPr fontId="4"/>
  </si>
  <si>
    <t xml:space="preserve"> Diagnosis 1 grade</t>
    <phoneticPr fontId="4"/>
  </si>
  <si>
    <t xml:space="preserve"> Diagnosis 2 grade</t>
    <phoneticPr fontId="4"/>
  </si>
  <si>
    <t xml:space="preserve"> Diagnosis 3 grade</t>
    <phoneticPr fontId="4"/>
  </si>
  <si>
    <t xml:space="preserve"> Diagnosis 1 (自由記載)</t>
    <rPh sb="14" eb="16">
      <t>ジユウ</t>
    </rPh>
    <rPh sb="16" eb="18">
      <t>キサイ</t>
    </rPh>
    <phoneticPr fontId="4"/>
  </si>
  <si>
    <t xml:space="preserve"> Diagnosis 2 (自由記載)</t>
    <phoneticPr fontId="4"/>
  </si>
  <si>
    <t xml:space="preserve"> Diagnosis 3 (自由記載)</t>
    <phoneticPr fontId="4"/>
  </si>
  <si>
    <t>hp_fibrotic</t>
  </si>
  <si>
    <t>hp_non_fibrotic</t>
  </si>
  <si>
    <t>probable_hp_fibrotic</t>
  </si>
  <si>
    <t>probable_hp_non_fibrotic</t>
  </si>
  <si>
    <t>indeterminate_hp_fibrotic</t>
  </si>
  <si>
    <t>indeterminate_hp_non_fibrotic</t>
  </si>
  <si>
    <t>alternative</t>
  </si>
  <si>
    <t>patho_hp_guideline</t>
    <phoneticPr fontId="4"/>
  </si>
  <si>
    <t>ctd</t>
  </si>
  <si>
    <t>smoking_related</t>
  </si>
  <si>
    <t>idiopathic</t>
  </si>
  <si>
    <t>hp</t>
  </si>
  <si>
    <t>others</t>
  </si>
  <si>
    <t>pneumoconiosis</t>
  </si>
  <si>
    <t>drug_related</t>
  </si>
  <si>
    <t>infection</t>
  </si>
  <si>
    <t>vasculitis</t>
  </si>
  <si>
    <t>Predictive Etiology</t>
    <phoneticPr fontId="4"/>
  </si>
  <si>
    <t>progressive</t>
  </si>
  <si>
    <t>unclear</t>
  </si>
  <si>
    <t>favorable</t>
  </si>
  <si>
    <t>stable</t>
  </si>
  <si>
    <t>indolent</t>
  </si>
  <si>
    <t>rapidly_progressive</t>
  </si>
  <si>
    <t>Predicted Prognosis</t>
    <phoneticPr fontId="4"/>
  </si>
  <si>
    <t>Diagnosis</t>
    <phoneticPr fontId="4"/>
  </si>
  <si>
    <t>Findings</t>
    <phoneticPr fontId="4"/>
  </si>
  <si>
    <t>quality_of_specimen</t>
  </si>
  <si>
    <t>dense_fibrosis</t>
  </si>
  <si>
    <t>loose_fibrosis</t>
  </si>
  <si>
    <t>architectural_destruction</t>
  </si>
  <si>
    <t>honeycombing</t>
  </si>
  <si>
    <t>fibroblastic_focus</t>
  </si>
  <si>
    <t>completely_normal_lung</t>
  </si>
  <si>
    <t>fibroelastosis</t>
  </si>
  <si>
    <t>organizing_pneumonia</t>
  </si>
  <si>
    <t>lymphoid_infiltration</t>
  </si>
  <si>
    <t>emphysema</t>
  </si>
  <si>
    <t>airspace_macrophages</t>
  </si>
  <si>
    <t>granuloma</t>
  </si>
  <si>
    <t>giant_cells</t>
  </si>
  <si>
    <t>exudate</t>
  </si>
  <si>
    <t>lymphoid_follicle</t>
  </si>
  <si>
    <t>other_inflammatory_cells</t>
  </si>
  <si>
    <t>vascular_abnormality</t>
  </si>
  <si>
    <t>Pneumocytes</t>
  </si>
  <si>
    <t>marked_deposition</t>
  </si>
  <si>
    <t>smooth_muscle_hyperplasia</t>
  </si>
  <si>
    <t>quality_of_specimen</t>
    <phoneticPr fontId="4"/>
  </si>
  <si>
    <t>dense_fibrosis</t>
    <phoneticPr fontId="4"/>
  </si>
  <si>
    <t>honeycombing</t>
    <phoneticPr fontId="4"/>
  </si>
  <si>
    <t>distribution</t>
    <phoneticPr fontId="4"/>
  </si>
  <si>
    <t>accentuation</t>
    <phoneticPr fontId="4"/>
  </si>
  <si>
    <t>completely_normal_lung</t>
    <phoneticPr fontId="4"/>
  </si>
  <si>
    <t>organizing_pneumonia</t>
    <phoneticPr fontId="4"/>
  </si>
  <si>
    <t>airspace_macrophages</t>
    <phoneticPr fontId="4"/>
  </si>
  <si>
    <t>airway_disease</t>
    <phoneticPr fontId="4"/>
  </si>
  <si>
    <t>granuloma</t>
    <phoneticPr fontId="4"/>
  </si>
  <si>
    <t>giant_cells</t>
    <phoneticPr fontId="4"/>
  </si>
  <si>
    <t>exudate</t>
    <phoneticPr fontId="4"/>
  </si>
  <si>
    <t>lymphoid_follicle</t>
    <phoneticPr fontId="4"/>
  </si>
  <si>
    <t>other_inflammatory_cells</t>
    <phoneticPr fontId="4"/>
  </si>
  <si>
    <t>vascular_abnormality</t>
    <phoneticPr fontId="4"/>
  </si>
  <si>
    <t>Pneumocytes</t>
    <phoneticPr fontId="4"/>
  </si>
  <si>
    <t>marked_deposition</t>
    <phoneticPr fontId="4"/>
  </si>
  <si>
    <t>diagnostic</t>
  </si>
  <si>
    <t>fair</t>
  </si>
  <si>
    <t>not_diagnostic</t>
  </si>
  <si>
    <t>Pathology Diagnosis</t>
    <phoneticPr fontId="4"/>
  </si>
  <si>
    <t>weakly</t>
  </si>
  <si>
    <t>marked</t>
  </si>
  <si>
    <t>microscopic_hc_marked</t>
  </si>
  <si>
    <t>large_hc_weakly</t>
  </si>
  <si>
    <t>microscopic_hc_weakly</t>
  </si>
  <si>
    <t>bronchiolectasia_marked</t>
  </si>
  <si>
    <t>bronchiolectasia_weakly</t>
  </si>
  <si>
    <t>large_hc_marked</t>
  </si>
  <si>
    <t xml:space="preserve"> distribution (architectural_destruction)</t>
    <phoneticPr fontId="4"/>
  </si>
  <si>
    <t xml:space="preserve"> distribution (honeycombing)</t>
    <phoneticPr fontId="4"/>
  </si>
  <si>
    <t xml:space="preserve"> distribution (fibroblastic_focus)</t>
    <phoneticPr fontId="4"/>
  </si>
  <si>
    <t>diffuse</t>
  </si>
  <si>
    <t>patchy</t>
  </si>
  <si>
    <t>diffuse_but_endstage</t>
  </si>
  <si>
    <t>peripheral</t>
  </si>
  <si>
    <t>airway_centered</t>
  </si>
  <si>
    <t>random</t>
  </si>
  <si>
    <t>lymphatic</t>
  </si>
  <si>
    <t xml:space="preserve"> accentuation_1</t>
    <phoneticPr fontId="4"/>
  </si>
  <si>
    <t xml:space="preserve"> accentuation_2</t>
    <phoneticPr fontId="4"/>
  </si>
  <si>
    <t>accentuation (max 2)</t>
    <phoneticPr fontId="4"/>
  </si>
  <si>
    <t>abscent</t>
  </si>
  <si>
    <t>present</t>
  </si>
  <si>
    <t>scarred_weakly</t>
  </si>
  <si>
    <t>scarred_marked</t>
  </si>
  <si>
    <t>pink_marked</t>
  </si>
  <si>
    <t>foamy_weakly</t>
  </si>
  <si>
    <t>pink_weakly</t>
  </si>
  <si>
    <t>rb_weakly</t>
  </si>
  <si>
    <t>foamy_marked</t>
  </si>
  <si>
    <t>hemosiderin_weakly</t>
  </si>
  <si>
    <t>hemosidene_marked</t>
  </si>
  <si>
    <t>rb_marked</t>
    <phoneticPr fontId="4"/>
  </si>
  <si>
    <t>pbm_weakly</t>
  </si>
  <si>
    <t>cellular_weakly</t>
  </si>
  <si>
    <t>mucostasis_weakly</t>
  </si>
  <si>
    <t>pbm_marked</t>
  </si>
  <si>
    <t>constrictive_weakly</t>
  </si>
  <si>
    <t>fb_fbb_weakly</t>
  </si>
  <si>
    <t>mucostasis_marked</t>
  </si>
  <si>
    <t>cellular_marked</t>
  </si>
  <si>
    <t>constrictive_marked</t>
  </si>
  <si>
    <t>fb_fbb_marked</t>
  </si>
  <si>
    <t>airway_disease (max 3)</t>
    <phoneticPr fontId="4"/>
  </si>
  <si>
    <t xml:space="preserve"> airway_disease_1</t>
    <phoneticPr fontId="4"/>
  </si>
  <si>
    <t xml:space="preserve"> airway_disease_2</t>
    <phoneticPr fontId="4"/>
  </si>
  <si>
    <t xml:space="preserve"> airway_disease_3</t>
    <phoneticPr fontId="4"/>
  </si>
  <si>
    <t>poorly_formed_weakly</t>
  </si>
  <si>
    <t>poorly_formed_marked</t>
  </si>
  <si>
    <t>necrotizing_marked</t>
  </si>
  <si>
    <t>well_formed_marked</t>
  </si>
  <si>
    <t>well_formed_weakly</t>
  </si>
  <si>
    <t>necrotizing_weakly</t>
    <phoneticPr fontId="4"/>
  </si>
  <si>
    <t>airspace_weakly</t>
  </si>
  <si>
    <t>airspace_marked</t>
  </si>
  <si>
    <t>interstitial_weakly</t>
  </si>
  <si>
    <t>interstitial_marked</t>
  </si>
  <si>
    <t>fibrin_weakly</t>
  </si>
  <si>
    <t>airspace_edema_weak</t>
  </si>
  <si>
    <t>hyaline_membrane_weakly</t>
  </si>
  <si>
    <t>hemorrhage_weakly</t>
  </si>
  <si>
    <t>airspace_edema_marked</t>
  </si>
  <si>
    <t>hemorrhage_marked</t>
  </si>
  <si>
    <t>fibrin_marked</t>
  </si>
  <si>
    <t>hyaline_membrane_marked</t>
    <phoneticPr fontId="4"/>
  </si>
  <si>
    <t>no_germinal_center_weakly</t>
  </si>
  <si>
    <t>no_germinal_center_marked</t>
  </si>
  <si>
    <t>with_germinal_center_weakly</t>
  </si>
  <si>
    <t>with_germinal_center_marked</t>
  </si>
  <si>
    <t>eosinophil_weakly</t>
  </si>
  <si>
    <t>eosinophil_marked</t>
  </si>
  <si>
    <t>neutrophil_weakly</t>
  </si>
  <si>
    <t>neutrophil_marked</t>
  </si>
  <si>
    <t>small_vessel_marked</t>
  </si>
  <si>
    <t>small_vessel_weakly</t>
  </si>
  <si>
    <t>large_vessel_weakly</t>
  </si>
  <si>
    <t>lymphatic_vessel_weakly</t>
  </si>
  <si>
    <t>large_vessel_marked</t>
  </si>
  <si>
    <t>lymphatic_vessel_marked</t>
    <phoneticPr fontId="4"/>
  </si>
  <si>
    <t>type_II_marked</t>
  </si>
  <si>
    <t>type_II_weakly</t>
  </si>
  <si>
    <t>denudated_weakly</t>
  </si>
  <si>
    <t>denudated_marked</t>
  </si>
  <si>
    <t>type_I_only</t>
  </si>
  <si>
    <t>marKuhn_hyaline_marked</t>
  </si>
  <si>
    <t>marKuhn_hyaline_weekly</t>
    <phoneticPr fontId="4"/>
  </si>
  <si>
    <t>carbon</t>
  </si>
  <si>
    <t>ferrugenous body</t>
  </si>
  <si>
    <t>foreign body</t>
  </si>
  <si>
    <t>症例情報</t>
    <rPh sb="0" eb="2">
      <t>ショウレイ</t>
    </rPh>
    <rPh sb="2" eb="4">
      <t>ジョウホウ</t>
    </rPh>
    <phoneticPr fontId="4"/>
  </si>
  <si>
    <t>年齢</t>
    <rPh sb="0" eb="2">
      <t>ネンレイ</t>
    </rPh>
    <phoneticPr fontId="4"/>
  </si>
  <si>
    <t>性別</t>
    <rPh sb="0" eb="2">
      <t>セイベツ</t>
    </rPh>
    <phoneticPr fontId="4"/>
  </si>
  <si>
    <t>膠原病関連自己抗体検査</t>
    <rPh sb="7" eb="9">
      <t>コウタイ</t>
    </rPh>
    <rPh sb="9" eb="11">
      <t>ケンサ</t>
    </rPh>
    <phoneticPr fontId="4"/>
  </si>
  <si>
    <t>症例施設診断(MDD前)</t>
    <rPh sb="0" eb="2">
      <t>ショウレイ</t>
    </rPh>
    <rPh sb="2" eb="4">
      <t>シセツ</t>
    </rPh>
    <rPh sb="4" eb="6">
      <t>シンダン</t>
    </rPh>
    <rPh sb="10" eb="11">
      <t>マエ</t>
    </rPh>
    <phoneticPr fontId="4"/>
  </si>
  <si>
    <t>GAP score</t>
    <phoneticPr fontId="4"/>
  </si>
  <si>
    <t>すべて陰性</t>
    <rPh sb="3" eb="5">
      <t>インセイ</t>
    </rPh>
    <phoneticPr fontId="4"/>
  </si>
  <si>
    <t>一部陽性</t>
    <rPh sb="0" eb="2">
      <t>イチブ</t>
    </rPh>
    <rPh sb="2" eb="4">
      <t>ヨウセイ</t>
    </rPh>
    <phoneticPr fontId="4"/>
  </si>
  <si>
    <t>未測定</t>
    <rPh sb="0" eb="3">
      <t>ミソクテイ</t>
    </rPh>
    <phoneticPr fontId="4"/>
  </si>
  <si>
    <t>GAP stage</t>
    <phoneticPr fontId="4"/>
  </si>
  <si>
    <t>　症例施設診断(MDD前)_詳細</t>
    <rPh sb="1" eb="3">
      <t>ショウレイ</t>
    </rPh>
    <rPh sb="3" eb="5">
      <t>シセツ</t>
    </rPh>
    <rPh sb="5" eb="7">
      <t>シンダン</t>
    </rPh>
    <rPh sb="11" eb="12">
      <t>マエ</t>
    </rPh>
    <rPh sb="14" eb="16">
      <t>ショウサイ</t>
    </rPh>
    <phoneticPr fontId="4"/>
  </si>
  <si>
    <t>GAP疾患名</t>
    <rPh sb="3" eb="6">
      <t>シッカンメイ</t>
    </rPh>
    <phoneticPr fontId="4"/>
  </si>
  <si>
    <t>男性</t>
    <rPh sb="0" eb="1">
      <t>オトコ</t>
    </rPh>
    <phoneticPr fontId="4"/>
  </si>
  <si>
    <t>女性</t>
    <rPh sb="0" eb="1">
      <t>オンナ</t>
    </rPh>
    <phoneticPr fontId="4"/>
  </si>
  <si>
    <t>ILD-GAP score (自動計算)</t>
    <rPh sb="15" eb="19">
      <t>ジドウケイサン</t>
    </rPh>
    <phoneticPr fontId="4"/>
  </si>
  <si>
    <t>ILD-GAP stage (自動計算)</t>
    <phoneticPr fontId="4"/>
  </si>
  <si>
    <t>※前半4桁を施設番号、後半5桁を施設内通し番号、など</t>
    <rPh sb="1" eb="3">
      <t>ゼンハン</t>
    </rPh>
    <rPh sb="4" eb="5">
      <t>ケタ</t>
    </rPh>
    <rPh sb="6" eb="8">
      <t>シセツ</t>
    </rPh>
    <rPh sb="8" eb="10">
      <t>バンゴウ</t>
    </rPh>
    <rPh sb="11" eb="13">
      <t>コウハン</t>
    </rPh>
    <rPh sb="14" eb="15">
      <t>ケタ</t>
    </rPh>
    <rPh sb="16" eb="19">
      <t>シセツナイ</t>
    </rPh>
    <rPh sb="19" eb="20">
      <t>トオ</t>
    </rPh>
    <rPh sb="21" eb="23">
      <t>バンゴウ</t>
    </rPh>
    <phoneticPr fontId="4"/>
  </si>
  <si>
    <t>通し番号 (例:9999-99999)</t>
    <rPh sb="0" eb="1">
      <t>トオ</t>
    </rPh>
    <rPh sb="2" eb="4">
      <t>バンゴウ</t>
    </rPh>
    <rPh sb="6" eb="7">
      <t>レイ</t>
    </rPh>
    <phoneticPr fontId="4"/>
  </si>
  <si>
    <t>Fibrotic or Non-fibrotic
※Acute on chronicの時はfibroticを選択してください</t>
    <phoneticPr fontId="4"/>
  </si>
  <si>
    <t>※選択肢が出現する場合、その選択肢から選択してください。(日付を除く)</t>
    <rPh sb="1" eb="4">
      <t>センタクシ</t>
    </rPh>
    <rPh sb="5" eb="7">
      <t>シュツゲン</t>
    </rPh>
    <rPh sb="9" eb="11">
      <t>バアイ</t>
    </rPh>
    <rPh sb="14" eb="17">
      <t>センタクシ</t>
    </rPh>
    <rPh sb="19" eb="21">
      <t>センタク</t>
    </rPh>
    <rPh sb="29" eb="31">
      <t>ヒヅケ</t>
    </rPh>
    <rPh sb="32" eb="33">
      <t>ノゾ</t>
    </rPh>
    <phoneticPr fontId="4"/>
  </si>
  <si>
    <t>MDD評価記録簿</t>
    <rPh sb="2" eb="4">
      <t>ヒョウカ</t>
    </rPh>
    <rPh sb="4" eb="7">
      <t>キロクボ</t>
    </rPh>
    <phoneticPr fontId="4"/>
  </si>
  <si>
    <t>MDD評価記録</t>
    <rPh sb="3" eb="5">
      <t>ヒョウカ</t>
    </rPh>
    <rPh sb="5" eb="7">
      <t>キロク</t>
    </rPh>
    <phoneticPr fontId="4"/>
  </si>
  <si>
    <t>2024年5月１日版
 ※改定される場合がありますので、ご留意ください。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</si>
</sst>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  <font>
      <b/>
      <sz val="10.5"/>
      <color theme="1"/>
      <name val="游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sz val="11"/>
      <color rgb="FF5A5A5A"/>
      <name val="Arial"/>
      <family val="2"/>
    </font>
    <font>
      <sz val="8"/>
      <color rgb="FF000000"/>
      <name val="Segoe UI"/>
      <family val="2"/>
    </font>
    <font>
      <sz val="8"/>
      <color rgb="FF000000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5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/>
      <bottom style="thin">
        <color rgb="FF3F3F3F"/>
      </bottom>
      <diagonal/>
    </border>
    <border diagonalUp="1">
      <left/>
      <right style="medium">
        <color indexed="64"/>
      </right>
      <top style="medium">
        <color indexed="64"/>
      </top>
      <bottom style="thin">
        <color rgb="FF3F3F3F"/>
      </bottom>
      <diagonal style="thin">
        <color rgb="FF3F3F3F"/>
      </diagonal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 style="thin">
        <color rgb="FF3F3F3F"/>
      </diagonal>
    </border>
    <border diagonalUp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3F3F3F"/>
      </top>
      <bottom/>
      <diagonal/>
    </border>
    <border>
      <left/>
      <right style="medium">
        <color indexed="64"/>
      </right>
      <top/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0" fillId="6" borderId="15" applyNumberFormat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5" fillId="6" borderId="41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5" fillId="0" borderId="9" xfId="0" applyFont="1" applyBorder="1" applyAlignment="1">
      <alignment horizontal="justify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8" fillId="5" borderId="14" xfId="0" applyFont="1" applyFill="1" applyBorder="1" applyAlignment="1">
      <alignment horizontal="left" vertical="top" wrapText="1"/>
    </xf>
    <xf numFmtId="0" fontId="5" fillId="0" borderId="10" xfId="0" applyFont="1" applyBorder="1" applyAlignment="1">
      <alignment horizontal="justify" vertical="center"/>
    </xf>
    <xf numFmtId="0" fontId="0" fillId="0" borderId="8" xfId="0" applyBorder="1" applyAlignment="1">
      <alignment vertical="center" wrapText="1"/>
    </xf>
    <xf numFmtId="0" fontId="0" fillId="0" borderId="5" xfId="0" applyBorder="1">
      <alignment vertical="center"/>
    </xf>
    <xf numFmtId="0" fontId="1" fillId="2" borderId="8" xfId="1" applyBorder="1" applyAlignment="1">
      <alignment horizontal="left" vertical="center"/>
    </xf>
    <xf numFmtId="0" fontId="10" fillId="6" borderId="16" xfId="2" applyBorder="1">
      <alignment vertical="center"/>
    </xf>
    <xf numFmtId="0" fontId="10" fillId="6" borderId="17" xfId="2" applyBorder="1">
      <alignment vertical="center"/>
    </xf>
    <xf numFmtId="0" fontId="10" fillId="6" borderId="16" xfId="2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0" fillId="0" borderId="0" xfId="0" applyNumberFormat="1">
      <alignment vertical="center"/>
    </xf>
    <xf numFmtId="0" fontId="0" fillId="0" borderId="5" xfId="0" applyBorder="1" applyAlignment="1">
      <alignment vertical="center" wrapText="1"/>
    </xf>
    <xf numFmtId="0" fontId="9" fillId="4" borderId="1" xfId="0" applyFont="1" applyFill="1" applyBorder="1">
      <alignment vertical="center"/>
    </xf>
    <xf numFmtId="0" fontId="9" fillId="4" borderId="5" xfId="0" applyFont="1" applyFill="1" applyBorder="1">
      <alignment vertical="center"/>
    </xf>
    <xf numFmtId="0" fontId="0" fillId="0" borderId="9" xfId="0" applyBorder="1" applyAlignment="1">
      <alignment vertical="center" wrapText="1"/>
    </xf>
    <xf numFmtId="0" fontId="1" fillId="2" borderId="6" xfId="1" applyBorder="1" applyAlignment="1">
      <alignment horizontal="left" vertical="center"/>
    </xf>
    <xf numFmtId="0" fontId="10" fillId="6" borderId="18" xfId="2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0" fillId="6" borderId="19" xfId="2" applyBorder="1">
      <alignment vertical="center"/>
    </xf>
    <xf numFmtId="0" fontId="10" fillId="6" borderId="20" xfId="2" applyBorder="1">
      <alignment vertical="center"/>
    </xf>
    <xf numFmtId="0" fontId="0" fillId="0" borderId="6" xfId="0" applyBorder="1" applyAlignment="1">
      <alignment vertical="center" wrapText="1"/>
    </xf>
    <xf numFmtId="0" fontId="0" fillId="0" borderId="21" xfId="0" applyBorder="1">
      <alignment vertical="center"/>
    </xf>
    <xf numFmtId="0" fontId="0" fillId="0" borderId="12" xfId="0" applyBorder="1" applyAlignment="1">
      <alignment vertical="center" wrapText="1"/>
    </xf>
    <xf numFmtId="0" fontId="9" fillId="0" borderId="0" xfId="3" applyFont="1" applyFill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22" xfId="3" applyFont="1" applyFill="1" applyBorder="1" applyAlignment="1">
      <alignment horizontal="center" vertical="center"/>
    </xf>
    <xf numFmtId="176" fontId="10" fillId="6" borderId="16" xfId="2" applyNumberFormat="1" applyBorder="1">
      <alignment vertical="center"/>
    </xf>
    <xf numFmtId="0" fontId="13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176" fontId="11" fillId="0" borderId="5" xfId="0" applyNumberFormat="1" applyFont="1" applyBorder="1" applyAlignment="1">
      <alignment vertical="center" wrapText="1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0" fontId="9" fillId="0" borderId="0" xfId="0" applyFont="1">
      <alignment vertical="center"/>
    </xf>
    <xf numFmtId="0" fontId="10" fillId="6" borderId="23" xfId="2" applyBorder="1">
      <alignment vertical="center"/>
    </xf>
    <xf numFmtId="0" fontId="0" fillId="0" borderId="6" xfId="0" applyBorder="1">
      <alignment vertical="center"/>
    </xf>
    <xf numFmtId="0" fontId="10" fillId="0" borderId="24" xfId="2" applyFill="1" applyBorder="1">
      <alignment vertical="center"/>
    </xf>
    <xf numFmtId="176" fontId="10" fillId="6" borderId="19" xfId="2" applyNumberFormat="1" applyBorder="1">
      <alignment vertical="center"/>
    </xf>
    <xf numFmtId="0" fontId="10" fillId="6" borderId="18" xfId="2" applyBorder="1">
      <alignment vertical="center"/>
    </xf>
    <xf numFmtId="0" fontId="1" fillId="2" borderId="34" xfId="1" applyBorder="1" applyAlignment="1">
      <alignment horizontal="left" vertical="center"/>
    </xf>
    <xf numFmtId="0" fontId="0" fillId="0" borderId="35" xfId="0" applyBorder="1">
      <alignment vertical="center"/>
    </xf>
    <xf numFmtId="0" fontId="0" fillId="0" borderId="34" xfId="0" applyBorder="1">
      <alignment vertical="center"/>
    </xf>
    <xf numFmtId="0" fontId="0" fillId="0" borderId="36" xfId="0" applyBorder="1">
      <alignment vertical="center"/>
    </xf>
    <xf numFmtId="0" fontId="1" fillId="9" borderId="11" xfId="4" applyFill="1" applyBorder="1" applyAlignment="1">
      <alignment horizontal="center" vertical="center"/>
    </xf>
    <xf numFmtId="176" fontId="10" fillId="9" borderId="29" xfId="2" applyNumberFormat="1" applyFill="1" applyBorder="1">
      <alignment vertical="center"/>
    </xf>
    <xf numFmtId="0" fontId="0" fillId="9" borderId="27" xfId="0" applyFill="1" applyBorder="1">
      <alignment vertical="center"/>
    </xf>
    <xf numFmtId="0" fontId="10" fillId="9" borderId="30" xfId="2" applyFill="1" applyBorder="1">
      <alignment vertical="center"/>
    </xf>
    <xf numFmtId="0" fontId="10" fillId="9" borderId="29" xfId="2" applyFill="1" applyBorder="1">
      <alignment vertical="center"/>
    </xf>
    <xf numFmtId="0" fontId="10" fillId="9" borderId="31" xfId="2" applyFill="1" applyBorder="1">
      <alignment vertical="center"/>
    </xf>
    <xf numFmtId="0" fontId="0" fillId="9" borderId="37" xfId="0" applyFill="1" applyBorder="1">
      <alignment vertical="center"/>
    </xf>
    <xf numFmtId="0" fontId="0" fillId="9" borderId="38" xfId="0" applyFill="1" applyBorder="1">
      <alignment vertical="center"/>
    </xf>
    <xf numFmtId="0" fontId="0" fillId="9" borderId="39" xfId="0" applyFill="1" applyBorder="1">
      <alignment vertical="center"/>
    </xf>
    <xf numFmtId="176" fontId="10" fillId="9" borderId="28" xfId="2" applyNumberFormat="1" applyFill="1" applyBorder="1">
      <alignment vertical="center"/>
    </xf>
    <xf numFmtId="176" fontId="10" fillId="9" borderId="32" xfId="2" applyNumberFormat="1" applyFill="1" applyBorder="1">
      <alignment vertical="center"/>
    </xf>
    <xf numFmtId="176" fontId="10" fillId="9" borderId="33" xfId="2" applyNumberFormat="1" applyFill="1" applyBorder="1">
      <alignment vertical="center"/>
    </xf>
    <xf numFmtId="176" fontId="10" fillId="9" borderId="37" xfId="2" applyNumberFormat="1" applyFill="1" applyBorder="1">
      <alignment vertical="center"/>
    </xf>
    <xf numFmtId="176" fontId="10" fillId="9" borderId="39" xfId="2" applyNumberFormat="1" applyFill="1" applyBorder="1">
      <alignment vertical="center"/>
    </xf>
    <xf numFmtId="0" fontId="0" fillId="0" borderId="40" xfId="0" applyBorder="1">
      <alignment vertical="center"/>
    </xf>
    <xf numFmtId="176" fontId="10" fillId="9" borderId="38" xfId="2" applyNumberFormat="1" applyFill="1" applyBorder="1">
      <alignment vertical="center"/>
    </xf>
    <xf numFmtId="0" fontId="9" fillId="4" borderId="4" xfId="0" applyFont="1" applyFill="1" applyBorder="1">
      <alignment vertical="center"/>
    </xf>
    <xf numFmtId="0" fontId="10" fillId="6" borderId="37" xfId="2" applyBorder="1">
      <alignment vertical="center"/>
    </xf>
    <xf numFmtId="0" fontId="10" fillId="6" borderId="39" xfId="2" applyBorder="1">
      <alignment vertical="center"/>
    </xf>
    <xf numFmtId="0" fontId="15" fillId="6" borderId="41" xfId="5" applyAlignment="1">
      <alignment horizontal="center" vertical="center" wrapText="1"/>
    </xf>
    <xf numFmtId="0" fontId="15" fillId="6" borderId="41" xfId="5">
      <alignment vertical="center"/>
    </xf>
    <xf numFmtId="0" fontId="15" fillId="6" borderId="0" xfId="5" applyBorder="1" applyAlignment="1">
      <alignment horizontal="center" vertical="center" wrapText="1"/>
    </xf>
    <xf numFmtId="0" fontId="9" fillId="9" borderId="37" xfId="0" applyFont="1" applyFill="1" applyBorder="1">
      <alignment vertical="center"/>
    </xf>
    <xf numFmtId="0" fontId="9" fillId="9" borderId="38" xfId="0" applyFont="1" applyFill="1" applyBorder="1" applyAlignment="1">
      <alignment horizontal="right" vertical="center"/>
    </xf>
    <xf numFmtId="0" fontId="9" fillId="9" borderId="38" xfId="0" applyFont="1" applyFill="1" applyBorder="1">
      <alignment vertical="center"/>
    </xf>
    <xf numFmtId="0" fontId="9" fillId="9" borderId="42" xfId="0" applyFont="1" applyFill="1" applyBorder="1">
      <alignment vertical="center"/>
    </xf>
    <xf numFmtId="0" fontId="9" fillId="0" borderId="43" xfId="0" applyFont="1" applyBorder="1">
      <alignment vertical="center"/>
    </xf>
    <xf numFmtId="0" fontId="9" fillId="0" borderId="39" xfId="0" applyFont="1" applyBorder="1">
      <alignment vertical="center"/>
    </xf>
    <xf numFmtId="0" fontId="10" fillId="5" borderId="21" xfId="2" applyFill="1" applyBorder="1">
      <alignment vertical="center"/>
    </xf>
    <xf numFmtId="0" fontId="0" fillId="5" borderId="26" xfId="0" applyFill="1" applyBorder="1">
      <alignment vertical="center"/>
    </xf>
    <xf numFmtId="0" fontId="17" fillId="0" borderId="8" xfId="0" applyFont="1" applyBorder="1" applyAlignment="1">
      <alignment vertical="center" wrapText="1"/>
    </xf>
    <xf numFmtId="0" fontId="9" fillId="10" borderId="4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/>
    </xf>
    <xf numFmtId="0" fontId="9" fillId="10" borderId="11" xfId="0" applyFont="1" applyFill="1" applyBorder="1" applyAlignment="1">
      <alignment horizontal="center" vertical="center"/>
    </xf>
    <xf numFmtId="0" fontId="9" fillId="2" borderId="0" xfId="1" applyFont="1" applyAlignment="1">
      <alignment horizontal="center" vertical="center"/>
    </xf>
    <xf numFmtId="0" fontId="9" fillId="2" borderId="4" xfId="1" applyFont="1" applyBorder="1" applyAlignment="1">
      <alignment horizontal="center" vertical="center"/>
    </xf>
    <xf numFmtId="0" fontId="9" fillId="2" borderId="2" xfId="1" applyFont="1" applyBorder="1" applyAlignment="1">
      <alignment horizontal="center" vertical="center"/>
    </xf>
    <xf numFmtId="0" fontId="16" fillId="7" borderId="0" xfId="3" applyFont="1" applyAlignment="1">
      <alignment horizontal="center" vertical="center"/>
    </xf>
    <xf numFmtId="0" fontId="14" fillId="0" borderId="25" xfId="1" applyFont="1" applyFill="1" applyBorder="1" applyAlignment="1">
      <alignment horizontal="center" vertical="center"/>
    </xf>
    <xf numFmtId="0" fontId="14" fillId="0" borderId="26" xfId="1" applyFont="1" applyFill="1" applyBorder="1" applyAlignment="1">
      <alignment horizontal="center" vertical="center"/>
    </xf>
    <xf numFmtId="0" fontId="16" fillId="11" borderId="6" xfId="6" applyFont="1" applyBorder="1" applyAlignment="1">
      <alignment horizontal="center" vertical="center"/>
    </xf>
    <xf numFmtId="0" fontId="16" fillId="11" borderId="11" xfId="6" applyFont="1" applyBorder="1" applyAlignment="1">
      <alignment horizontal="center" vertical="center"/>
    </xf>
    <xf numFmtId="0" fontId="16" fillId="11" borderId="4" xfId="6" applyFont="1" applyBorder="1" applyAlignment="1">
      <alignment horizontal="center" vertical="center"/>
    </xf>
    <xf numFmtId="0" fontId="16" fillId="11" borderId="3" xfId="6" applyFont="1" applyBorder="1" applyAlignment="1">
      <alignment horizontal="center" vertical="center"/>
    </xf>
    <xf numFmtId="0" fontId="16" fillId="11" borderId="2" xfId="6" applyFont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</cellXfs>
  <cellStyles count="7">
    <cellStyle name="20% - アクセント 1" xfId="3" builtinId="30"/>
    <cellStyle name="20% - アクセント 2" xfId="1" builtinId="34"/>
    <cellStyle name="20% - アクセント 3" xfId="4" builtinId="38"/>
    <cellStyle name="40% - アクセント 6" xfId="6" builtinId="51"/>
    <cellStyle name="計算" xfId="5" builtinId="22"/>
    <cellStyle name="出力" xfId="2" builtinId="2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560A7-8984-4E70-972A-345C0A81E2EF}">
  <sheetPr codeName="Sheet1"/>
  <dimension ref="B2:I141"/>
  <sheetViews>
    <sheetView tabSelected="1" zoomScale="59" zoomScaleNormal="59" workbookViewId="0">
      <selection activeCell="H3" sqref="H3"/>
    </sheetView>
  </sheetViews>
  <sheetFormatPr defaultColWidth="8.875" defaultRowHeight="18.75" x14ac:dyDescent="0.4"/>
  <cols>
    <col min="1" max="1" width="3.875" customWidth="1"/>
    <col min="2" max="2" width="43.5" bestFit="1" customWidth="1"/>
    <col min="3" max="3" width="43" bestFit="1" customWidth="1"/>
    <col min="4" max="4" width="3" customWidth="1"/>
    <col min="5" max="5" width="43.5" bestFit="1" customWidth="1"/>
    <col min="6" max="6" width="43" bestFit="1" customWidth="1"/>
    <col min="7" max="7" width="2.5" customWidth="1"/>
    <col min="8" max="8" width="43.5" bestFit="1" customWidth="1"/>
    <col min="9" max="9" width="43" bestFit="1" customWidth="1"/>
  </cols>
  <sheetData>
    <row r="2" spans="2:8" ht="24" x14ac:dyDescent="0.4">
      <c r="C2" s="98" t="s">
        <v>324</v>
      </c>
      <c r="D2" s="98"/>
      <c r="E2" s="98"/>
      <c r="F2" s="98"/>
      <c r="G2" s="98"/>
      <c r="H2" s="98"/>
    </row>
    <row r="3" spans="2:8" ht="34.5" x14ac:dyDescent="0.4">
      <c r="C3" s="42"/>
      <c r="D3" s="42"/>
      <c r="E3" s="42"/>
      <c r="G3" s="42"/>
      <c r="H3" s="106" t="s">
        <v>326</v>
      </c>
    </row>
    <row r="4" spans="2:8" x14ac:dyDescent="0.4">
      <c r="B4" s="43" t="s">
        <v>112</v>
      </c>
      <c r="C4" s="44"/>
      <c r="D4" s="42"/>
      <c r="E4" s="42"/>
      <c r="F4" s="42"/>
      <c r="G4" s="42"/>
      <c r="H4" s="42"/>
    </row>
    <row r="5" spans="2:8" x14ac:dyDescent="0.4">
      <c r="B5" s="43" t="s">
        <v>113</v>
      </c>
      <c r="C5" s="45"/>
      <c r="D5" s="42"/>
      <c r="E5" s="42"/>
      <c r="F5" s="42"/>
      <c r="G5" s="42"/>
      <c r="H5" s="42"/>
    </row>
    <row r="6" spans="2:8" x14ac:dyDescent="0.4">
      <c r="B6" s="43"/>
      <c r="D6" s="42"/>
      <c r="E6" s="42"/>
      <c r="F6" s="42"/>
      <c r="G6" s="42"/>
      <c r="H6" s="42"/>
    </row>
    <row r="7" spans="2:8" x14ac:dyDescent="0.4">
      <c r="C7" s="51" t="s">
        <v>115</v>
      </c>
    </row>
    <row r="8" spans="2:8" x14ac:dyDescent="0.4">
      <c r="C8" s="51" t="s">
        <v>323</v>
      </c>
    </row>
    <row r="9" spans="2:8" ht="19.5" thickBot="1" x14ac:dyDescent="0.45">
      <c r="C9" s="51"/>
    </row>
    <row r="10" spans="2:8" ht="24.75" thickBot="1" x14ac:dyDescent="0.45">
      <c r="B10" s="101" t="s">
        <v>304</v>
      </c>
      <c r="C10" s="102"/>
    </row>
    <row r="11" spans="2:8" ht="19.5" thickBot="1" x14ac:dyDescent="0.45">
      <c r="B11" s="53" t="s">
        <v>321</v>
      </c>
      <c r="C11" s="83"/>
      <c r="E11" t="s">
        <v>320</v>
      </c>
    </row>
    <row r="12" spans="2:8" x14ac:dyDescent="0.4">
      <c r="B12" s="53" t="s">
        <v>305</v>
      </c>
      <c r="C12" s="83"/>
    </row>
    <row r="13" spans="2:8" x14ac:dyDescent="0.4">
      <c r="B13" s="12" t="s">
        <v>306</v>
      </c>
      <c r="C13" s="84"/>
    </row>
    <row r="14" spans="2:8" x14ac:dyDescent="0.4">
      <c r="B14" s="12" t="s">
        <v>20</v>
      </c>
      <c r="C14" s="68"/>
    </row>
    <row r="15" spans="2:8" x14ac:dyDescent="0.4">
      <c r="B15" s="12" t="s">
        <v>21</v>
      </c>
      <c r="C15" s="85"/>
    </row>
    <row r="16" spans="2:8" ht="19.5" thickBot="1" x14ac:dyDescent="0.45">
      <c r="B16" s="12" t="s">
        <v>307</v>
      </c>
      <c r="C16" s="86"/>
    </row>
    <row r="17" spans="2:9" x14ac:dyDescent="0.4">
      <c r="B17" s="53" t="s">
        <v>308</v>
      </c>
      <c r="C17" s="78"/>
    </row>
    <row r="18" spans="2:9" ht="19.5" thickBot="1" x14ac:dyDescent="0.45">
      <c r="B18" s="18" t="s">
        <v>314</v>
      </c>
      <c r="C18" s="79"/>
    </row>
    <row r="19" spans="2:9" x14ac:dyDescent="0.4">
      <c r="B19" s="12" t="s">
        <v>318</v>
      </c>
      <c r="C19" s="87" t="str">
        <f>+list!J2</f>
        <v/>
      </c>
    </row>
    <row r="20" spans="2:9" ht="19.5" thickBot="1" x14ac:dyDescent="0.45">
      <c r="B20" s="18" t="s">
        <v>319</v>
      </c>
      <c r="C20" s="88" t="str">
        <f>+list!K2</f>
        <v/>
      </c>
    </row>
    <row r="21" spans="2:9" x14ac:dyDescent="0.4">
      <c r="C21" s="51"/>
    </row>
    <row r="22" spans="2:9" ht="19.5" thickBot="1" x14ac:dyDescent="0.45">
      <c r="C22" s="51"/>
    </row>
    <row r="23" spans="2:9" ht="24.75" thickBot="1" x14ac:dyDescent="0.45">
      <c r="B23" s="103" t="s">
        <v>325</v>
      </c>
      <c r="C23" s="104"/>
      <c r="D23" s="104"/>
      <c r="E23" s="104"/>
      <c r="F23" s="104"/>
      <c r="G23" s="104"/>
      <c r="H23" s="104"/>
      <c r="I23" s="105"/>
    </row>
    <row r="24" spans="2:9" ht="8.4499999999999993" customHeight="1" thickBot="1" x14ac:dyDescent="0.45"/>
    <row r="25" spans="2:9" ht="19.5" thickBot="1" x14ac:dyDescent="0.45">
      <c r="B25" s="96" t="s">
        <v>7</v>
      </c>
      <c r="C25" s="97"/>
      <c r="E25" s="96" t="s">
        <v>12</v>
      </c>
      <c r="F25" s="97"/>
      <c r="H25" s="96" t="s">
        <v>14</v>
      </c>
      <c r="I25" s="97"/>
    </row>
    <row r="26" spans="2:9" x14ac:dyDescent="0.4">
      <c r="B26" s="24" t="s">
        <v>71</v>
      </c>
      <c r="C26" s="27"/>
      <c r="E26" s="99"/>
      <c r="F26" s="100"/>
      <c r="H26" s="99"/>
      <c r="I26" s="100"/>
    </row>
    <row r="27" spans="2:9" ht="19.5" thickBot="1" x14ac:dyDescent="0.45">
      <c r="B27" s="12" t="s">
        <v>0</v>
      </c>
      <c r="C27" s="55"/>
      <c r="E27" s="12" t="s">
        <v>0</v>
      </c>
      <c r="F27" s="55"/>
      <c r="H27" s="12" t="s">
        <v>0</v>
      </c>
      <c r="I27" s="55"/>
    </row>
    <row r="28" spans="2:9" x14ac:dyDescent="0.4">
      <c r="B28" s="53" t="s">
        <v>13</v>
      </c>
      <c r="C28" s="56"/>
      <c r="E28" s="53" t="s">
        <v>13</v>
      </c>
      <c r="F28" s="56"/>
      <c r="H28" s="53" t="s">
        <v>13</v>
      </c>
      <c r="I28" s="56"/>
    </row>
    <row r="29" spans="2:9" x14ac:dyDescent="0.4">
      <c r="B29" s="12" t="s">
        <v>68</v>
      </c>
      <c r="C29" s="25"/>
      <c r="E29" s="12" t="s">
        <v>68</v>
      </c>
      <c r="F29" s="25"/>
      <c r="H29" s="12" t="s">
        <v>68</v>
      </c>
      <c r="I29" s="25"/>
    </row>
    <row r="30" spans="2:9" ht="19.5" thickBot="1" x14ac:dyDescent="0.45">
      <c r="B30" s="18" t="s">
        <v>91</v>
      </c>
      <c r="C30" s="26"/>
      <c r="E30" s="18" t="s">
        <v>91</v>
      </c>
      <c r="F30" s="26"/>
      <c r="H30" s="18" t="s">
        <v>91</v>
      </c>
      <c r="I30" s="26"/>
    </row>
    <row r="31" spans="2:9" x14ac:dyDescent="0.4">
      <c r="B31" s="53" t="s">
        <v>1</v>
      </c>
      <c r="C31" s="56"/>
      <c r="E31" s="53" t="s">
        <v>1</v>
      </c>
      <c r="F31" s="56"/>
      <c r="H31" s="53" t="s">
        <v>1</v>
      </c>
      <c r="I31" s="56"/>
    </row>
    <row r="32" spans="2:9" x14ac:dyDescent="0.4">
      <c r="B32" s="12" t="s">
        <v>69</v>
      </c>
      <c r="C32" s="25"/>
      <c r="E32" s="12" t="s">
        <v>69</v>
      </c>
      <c r="F32" s="25"/>
      <c r="H32" s="12" t="s">
        <v>69</v>
      </c>
      <c r="I32" s="25"/>
    </row>
    <row r="33" spans="2:9" ht="19.5" thickBot="1" x14ac:dyDescent="0.45">
      <c r="B33" s="18" t="s">
        <v>92</v>
      </c>
      <c r="C33" s="26"/>
      <c r="E33" s="18" t="s">
        <v>92</v>
      </c>
      <c r="F33" s="26"/>
      <c r="H33" s="18" t="s">
        <v>92</v>
      </c>
      <c r="I33" s="26"/>
    </row>
    <row r="34" spans="2:9" x14ac:dyDescent="0.4">
      <c r="B34" s="53" t="s">
        <v>2</v>
      </c>
      <c r="C34" s="56"/>
      <c r="E34" s="53" t="s">
        <v>2</v>
      </c>
      <c r="F34" s="56"/>
      <c r="H34" s="53" t="s">
        <v>2</v>
      </c>
      <c r="I34" s="56"/>
    </row>
    <row r="35" spans="2:9" x14ac:dyDescent="0.4">
      <c r="B35" s="12" t="s">
        <v>70</v>
      </c>
      <c r="C35" s="25"/>
      <c r="E35" s="12" t="s">
        <v>70</v>
      </c>
      <c r="F35" s="25"/>
      <c r="H35" s="12" t="s">
        <v>70</v>
      </c>
      <c r="I35" s="25"/>
    </row>
    <row r="36" spans="2:9" ht="19.5" thickBot="1" x14ac:dyDescent="0.45">
      <c r="B36" s="18" t="s">
        <v>93</v>
      </c>
      <c r="C36" s="26"/>
      <c r="E36" s="18" t="s">
        <v>93</v>
      </c>
      <c r="F36" s="26"/>
      <c r="H36" s="18" t="s">
        <v>93</v>
      </c>
      <c r="I36" s="26"/>
    </row>
    <row r="37" spans="2:9" x14ac:dyDescent="0.4">
      <c r="B37" s="12" t="s">
        <v>3</v>
      </c>
      <c r="C37" s="38"/>
      <c r="E37" s="12" t="s">
        <v>3</v>
      </c>
      <c r="F37" s="38"/>
      <c r="H37" s="12" t="s">
        <v>3</v>
      </c>
      <c r="I37" s="38"/>
    </row>
    <row r="38" spans="2:9" ht="37.5" x14ac:dyDescent="0.4">
      <c r="B38" s="22" t="s">
        <v>8</v>
      </c>
      <c r="C38" s="25"/>
      <c r="E38" s="22" t="s">
        <v>8</v>
      </c>
      <c r="F38" s="25"/>
      <c r="H38" s="22" t="s">
        <v>8</v>
      </c>
      <c r="I38" s="25"/>
    </row>
    <row r="39" spans="2:9" ht="19.5" thickBot="1" x14ac:dyDescent="0.45">
      <c r="B39" s="12" t="s">
        <v>4</v>
      </c>
      <c r="C39" s="37"/>
      <c r="E39" s="12" t="s">
        <v>4</v>
      </c>
      <c r="F39" s="37"/>
      <c r="H39" s="12" t="s">
        <v>4</v>
      </c>
      <c r="I39" s="37"/>
    </row>
    <row r="40" spans="2:9" x14ac:dyDescent="0.4">
      <c r="B40" s="53" t="s">
        <v>5</v>
      </c>
      <c r="C40" s="54"/>
      <c r="E40" s="53" t="s">
        <v>5</v>
      </c>
      <c r="F40" s="54"/>
      <c r="H40" s="53" t="s">
        <v>5</v>
      </c>
      <c r="I40" s="54"/>
    </row>
    <row r="41" spans="2:9" x14ac:dyDescent="0.4">
      <c r="B41" s="12" t="s">
        <v>116</v>
      </c>
      <c r="C41" s="37"/>
      <c r="E41" s="12" t="s">
        <v>116</v>
      </c>
      <c r="F41" s="37"/>
      <c r="H41" s="12" t="s">
        <v>116</v>
      </c>
      <c r="I41" s="37"/>
    </row>
    <row r="42" spans="2:9" x14ac:dyDescent="0.4">
      <c r="B42" s="12" t="s">
        <v>121</v>
      </c>
      <c r="C42" s="37"/>
      <c r="E42" s="12" t="s">
        <v>121</v>
      </c>
      <c r="F42" s="37"/>
      <c r="H42" s="12" t="s">
        <v>121</v>
      </c>
      <c r="I42" s="37"/>
    </row>
    <row r="43" spans="2:9" x14ac:dyDescent="0.4">
      <c r="B43" s="12" t="s">
        <v>117</v>
      </c>
      <c r="C43" s="37"/>
      <c r="E43" s="12" t="s">
        <v>117</v>
      </c>
      <c r="F43" s="37"/>
      <c r="H43" s="12" t="s">
        <v>117</v>
      </c>
      <c r="I43" s="37"/>
    </row>
    <row r="44" spans="2:9" x14ac:dyDescent="0.4">
      <c r="B44" s="12" t="s">
        <v>118</v>
      </c>
      <c r="C44" s="37"/>
      <c r="E44" s="12" t="s">
        <v>118</v>
      </c>
      <c r="F44" s="37"/>
      <c r="H44" s="12" t="s">
        <v>118</v>
      </c>
      <c r="I44" s="37"/>
    </row>
    <row r="45" spans="2:9" x14ac:dyDescent="0.4">
      <c r="B45" s="12" t="s">
        <v>122</v>
      </c>
      <c r="C45" s="37"/>
      <c r="E45" s="12" t="s">
        <v>122</v>
      </c>
      <c r="F45" s="37"/>
      <c r="H45" s="12" t="s">
        <v>122</v>
      </c>
      <c r="I45" s="37"/>
    </row>
    <row r="46" spans="2:9" x14ac:dyDescent="0.4">
      <c r="B46" s="12" t="s">
        <v>120</v>
      </c>
      <c r="C46" s="37"/>
      <c r="E46" s="12" t="s">
        <v>120</v>
      </c>
      <c r="F46" s="37"/>
      <c r="H46" s="12" t="s">
        <v>120</v>
      </c>
      <c r="I46" s="37"/>
    </row>
    <row r="47" spans="2:9" x14ac:dyDescent="0.4">
      <c r="B47" s="12" t="s">
        <v>119</v>
      </c>
      <c r="C47" s="37"/>
      <c r="E47" s="12" t="s">
        <v>119</v>
      </c>
      <c r="F47" s="37"/>
      <c r="H47" s="12" t="s">
        <v>119</v>
      </c>
      <c r="I47" s="37"/>
    </row>
    <row r="48" spans="2:9" x14ac:dyDescent="0.4">
      <c r="B48" s="12" t="s">
        <v>125</v>
      </c>
      <c r="C48" s="37"/>
      <c r="E48" s="12" t="s">
        <v>125</v>
      </c>
      <c r="F48" s="37"/>
      <c r="H48" s="12" t="s">
        <v>125</v>
      </c>
      <c r="I48" s="37"/>
    </row>
    <row r="49" spans="2:9" ht="19.5" thickBot="1" x14ac:dyDescent="0.45">
      <c r="B49" s="18" t="s">
        <v>126</v>
      </c>
      <c r="C49" s="26"/>
      <c r="E49" s="18" t="s">
        <v>126</v>
      </c>
      <c r="F49" s="26"/>
      <c r="H49" s="18" t="s">
        <v>126</v>
      </c>
      <c r="I49" s="26"/>
    </row>
    <row r="50" spans="2:9" ht="92.1" customHeight="1" thickBot="1" x14ac:dyDescent="0.45">
      <c r="B50" s="18" t="s">
        <v>127</v>
      </c>
      <c r="C50" s="52"/>
      <c r="E50" s="18" t="s">
        <v>127</v>
      </c>
      <c r="F50" s="52"/>
      <c r="H50" s="18" t="s">
        <v>127</v>
      </c>
      <c r="I50" s="52"/>
    </row>
    <row r="51" spans="2:9" ht="19.5" thickBot="1" x14ac:dyDescent="0.45"/>
    <row r="52" spans="2:9" ht="19.5" thickBot="1" x14ac:dyDescent="0.45">
      <c r="B52" s="96" t="s">
        <v>9</v>
      </c>
      <c r="C52" s="97"/>
    </row>
    <row r="53" spans="2:9" x14ac:dyDescent="0.4">
      <c r="B53" s="34" t="s">
        <v>71</v>
      </c>
      <c r="C53" s="35"/>
    </row>
    <row r="54" spans="2:9" x14ac:dyDescent="0.4">
      <c r="B54" s="12" t="s">
        <v>0</v>
      </c>
      <c r="C54" s="45"/>
    </row>
    <row r="55" spans="2:9" ht="57" thickBot="1" x14ac:dyDescent="0.45">
      <c r="B55" s="91" t="s">
        <v>322</v>
      </c>
      <c r="C55" s="37"/>
    </row>
    <row r="56" spans="2:9" ht="56.25" x14ac:dyDescent="0.4">
      <c r="B56" s="39" t="s">
        <v>99</v>
      </c>
      <c r="C56" s="40"/>
    </row>
    <row r="57" spans="2:9" x14ac:dyDescent="0.4">
      <c r="B57" s="22" t="s">
        <v>100</v>
      </c>
      <c r="C57" s="25"/>
    </row>
    <row r="58" spans="2:9" x14ac:dyDescent="0.4">
      <c r="B58" s="22" t="s">
        <v>101</v>
      </c>
      <c r="C58" s="25"/>
    </row>
    <row r="59" spans="2:9" x14ac:dyDescent="0.4">
      <c r="B59" s="22" t="s">
        <v>102</v>
      </c>
      <c r="C59" s="25"/>
    </row>
    <row r="60" spans="2:9" x14ac:dyDescent="0.4">
      <c r="B60" s="22" t="s">
        <v>103</v>
      </c>
      <c r="C60" s="25"/>
    </row>
    <row r="61" spans="2:9" x14ac:dyDescent="0.4">
      <c r="B61" s="22" t="s">
        <v>104</v>
      </c>
      <c r="C61" s="25"/>
    </row>
    <row r="62" spans="2:9" x14ac:dyDescent="0.4">
      <c r="B62" s="22" t="s">
        <v>105</v>
      </c>
      <c r="C62" s="25"/>
    </row>
    <row r="63" spans="2:9" x14ac:dyDescent="0.4">
      <c r="B63" s="22" t="s">
        <v>106</v>
      </c>
      <c r="C63" s="25"/>
    </row>
    <row r="64" spans="2:9" x14ac:dyDescent="0.4">
      <c r="B64" s="22" t="s">
        <v>107</v>
      </c>
      <c r="C64" s="25"/>
    </row>
    <row r="65" spans="2:3" x14ac:dyDescent="0.4">
      <c r="B65" s="22" t="s">
        <v>108</v>
      </c>
      <c r="C65" s="25"/>
    </row>
    <row r="66" spans="2:3" x14ac:dyDescent="0.4">
      <c r="B66" s="22" t="s">
        <v>109</v>
      </c>
      <c r="C66" s="25"/>
    </row>
    <row r="67" spans="2:3" x14ac:dyDescent="0.4">
      <c r="B67" s="22" t="s">
        <v>110</v>
      </c>
      <c r="C67" s="25"/>
    </row>
    <row r="68" spans="2:3" ht="19.5" thickBot="1" x14ac:dyDescent="0.45">
      <c r="B68" s="41" t="s">
        <v>111</v>
      </c>
      <c r="C68" s="26"/>
    </row>
    <row r="69" spans="2:3" ht="75" x14ac:dyDescent="0.4">
      <c r="B69" s="22" t="s">
        <v>10</v>
      </c>
      <c r="C69" s="38"/>
    </row>
    <row r="70" spans="2:3" ht="37.5" x14ac:dyDescent="0.4">
      <c r="B70" s="22" t="s">
        <v>8</v>
      </c>
      <c r="C70" s="25"/>
    </row>
    <row r="71" spans="2:3" x14ac:dyDescent="0.4">
      <c r="B71" s="12" t="s">
        <v>94</v>
      </c>
      <c r="C71" s="25"/>
    </row>
    <row r="72" spans="2:3" x14ac:dyDescent="0.4">
      <c r="B72" s="12" t="s">
        <v>3</v>
      </c>
      <c r="C72" s="25"/>
    </row>
    <row r="73" spans="2:3" ht="19.5" thickBot="1" x14ac:dyDescent="0.45">
      <c r="B73" s="12" t="s">
        <v>6</v>
      </c>
      <c r="C73" s="37"/>
    </row>
    <row r="74" spans="2:3" ht="37.5" x14ac:dyDescent="0.4">
      <c r="B74" s="39" t="s">
        <v>96</v>
      </c>
      <c r="C74" s="40"/>
    </row>
    <row r="75" spans="2:3" x14ac:dyDescent="0.4">
      <c r="B75" s="22" t="s">
        <v>95</v>
      </c>
      <c r="C75" s="25"/>
    </row>
    <row r="76" spans="2:3" x14ac:dyDescent="0.4">
      <c r="B76" s="12" t="s">
        <v>97</v>
      </c>
      <c r="C76" s="25"/>
    </row>
    <row r="77" spans="2:3" ht="19.5" thickBot="1" x14ac:dyDescent="0.45">
      <c r="B77" s="18" t="s">
        <v>98</v>
      </c>
      <c r="C77" s="26"/>
    </row>
    <row r="78" spans="2:3" ht="65.099999999999994" customHeight="1" thickBot="1" x14ac:dyDescent="0.45">
      <c r="B78" s="18" t="s">
        <v>127</v>
      </c>
      <c r="C78" s="52"/>
    </row>
    <row r="80" spans="2:3" ht="19.5" thickBot="1" x14ac:dyDescent="0.45">
      <c r="B80" s="95" t="s">
        <v>11</v>
      </c>
      <c r="C80" s="95"/>
    </row>
    <row r="81" spans="2:3" x14ac:dyDescent="0.4">
      <c r="B81" s="57" t="s">
        <v>71</v>
      </c>
      <c r="C81" s="61"/>
    </row>
    <row r="82" spans="2:3" ht="19.5" thickBot="1" x14ac:dyDescent="0.45">
      <c r="B82" s="58" t="s">
        <v>0</v>
      </c>
      <c r="C82" s="62"/>
    </row>
    <row r="83" spans="2:3" ht="19.5" thickBot="1" x14ac:dyDescent="0.45">
      <c r="B83" s="92" t="s">
        <v>172</v>
      </c>
      <c r="C83" s="94"/>
    </row>
    <row r="84" spans="2:3" x14ac:dyDescent="0.4">
      <c r="B84" s="53" t="s">
        <v>173</v>
      </c>
      <c r="C84" s="70"/>
    </row>
    <row r="85" spans="2:3" x14ac:dyDescent="0.4">
      <c r="B85" s="12" t="s">
        <v>174</v>
      </c>
      <c r="C85" s="70"/>
    </row>
    <row r="86" spans="2:3" ht="19.5" thickBot="1" x14ac:dyDescent="0.45">
      <c r="B86" s="12" t="s">
        <v>175</v>
      </c>
      <c r="C86" s="71"/>
    </row>
    <row r="87" spans="2:3" x14ac:dyDescent="0.4">
      <c r="B87" s="53" t="s">
        <v>176</v>
      </c>
      <c r="C87" s="73"/>
    </row>
    <row r="88" spans="2:3" ht="19.5" thickBot="1" x14ac:dyDescent="0.45">
      <c r="B88" s="18" t="s">
        <v>223</v>
      </c>
      <c r="C88" s="74"/>
    </row>
    <row r="89" spans="2:3" x14ac:dyDescent="0.4">
      <c r="B89" s="53" t="s">
        <v>177</v>
      </c>
      <c r="C89" s="73"/>
    </row>
    <row r="90" spans="2:3" ht="19.5" thickBot="1" x14ac:dyDescent="0.45">
      <c r="B90" s="18" t="s">
        <v>224</v>
      </c>
      <c r="C90" s="74"/>
    </row>
    <row r="91" spans="2:3" x14ac:dyDescent="0.4">
      <c r="B91" s="53" t="s">
        <v>178</v>
      </c>
      <c r="C91" s="73"/>
    </row>
    <row r="92" spans="2:3" ht="19.5" thickBot="1" x14ac:dyDescent="0.45">
      <c r="B92" s="18" t="s">
        <v>225</v>
      </c>
      <c r="C92" s="74"/>
    </row>
    <row r="93" spans="2:3" x14ac:dyDescent="0.4">
      <c r="B93" s="53" t="s">
        <v>235</v>
      </c>
      <c r="C93" s="75"/>
    </row>
    <row r="94" spans="2:3" x14ac:dyDescent="0.4">
      <c r="B94" s="12" t="s">
        <v>233</v>
      </c>
      <c r="C94" s="76"/>
    </row>
    <row r="95" spans="2:3" ht="19.5" thickBot="1" x14ac:dyDescent="0.45">
      <c r="B95" s="18" t="s">
        <v>234</v>
      </c>
      <c r="C95" s="74"/>
    </row>
    <row r="96" spans="2:3" x14ac:dyDescent="0.4">
      <c r="B96" s="12" t="s">
        <v>179</v>
      </c>
      <c r="C96" s="72"/>
    </row>
    <row r="97" spans="2:3" x14ac:dyDescent="0.4">
      <c r="B97" s="12" t="s">
        <v>180</v>
      </c>
      <c r="C97" s="70"/>
    </row>
    <row r="98" spans="2:3" x14ac:dyDescent="0.4">
      <c r="B98" s="12" t="s">
        <v>181</v>
      </c>
      <c r="C98" s="70"/>
    </row>
    <row r="99" spans="2:3" x14ac:dyDescent="0.4">
      <c r="B99" s="12" t="s">
        <v>182</v>
      </c>
      <c r="C99" s="70"/>
    </row>
    <row r="100" spans="2:3" x14ac:dyDescent="0.4">
      <c r="B100" s="12" t="s">
        <v>183</v>
      </c>
      <c r="C100" s="70"/>
    </row>
    <row r="101" spans="2:3" ht="19.5" thickBot="1" x14ac:dyDescent="0.45">
      <c r="B101" s="12" t="s">
        <v>184</v>
      </c>
      <c r="C101" s="71"/>
    </row>
    <row r="102" spans="2:3" x14ac:dyDescent="0.4">
      <c r="B102" s="53" t="s">
        <v>258</v>
      </c>
      <c r="C102" s="75"/>
    </row>
    <row r="103" spans="2:3" x14ac:dyDescent="0.4">
      <c r="B103" s="12" t="s">
        <v>259</v>
      </c>
      <c r="C103" s="76"/>
    </row>
    <row r="104" spans="2:3" x14ac:dyDescent="0.4">
      <c r="B104" s="12" t="s">
        <v>260</v>
      </c>
      <c r="C104" s="76"/>
    </row>
    <row r="105" spans="2:3" ht="19.5" thickBot="1" x14ac:dyDescent="0.45">
      <c r="B105" s="18" t="s">
        <v>261</v>
      </c>
      <c r="C105" s="74"/>
    </row>
    <row r="106" spans="2:3" x14ac:dyDescent="0.4">
      <c r="B106" s="12" t="s">
        <v>185</v>
      </c>
      <c r="C106" s="72"/>
    </row>
    <row r="107" spans="2:3" x14ac:dyDescent="0.4">
      <c r="B107" s="12" t="s">
        <v>186</v>
      </c>
      <c r="C107" s="70"/>
    </row>
    <row r="108" spans="2:3" x14ac:dyDescent="0.4">
      <c r="B108" s="12" t="s">
        <v>187</v>
      </c>
      <c r="C108" s="70"/>
    </row>
    <row r="109" spans="2:3" x14ac:dyDescent="0.4">
      <c r="B109" s="12" t="s">
        <v>188</v>
      </c>
      <c r="C109" s="70"/>
    </row>
    <row r="110" spans="2:3" x14ac:dyDescent="0.4">
      <c r="B110" s="12" t="s">
        <v>189</v>
      </c>
      <c r="C110" s="70"/>
    </row>
    <row r="111" spans="2:3" x14ac:dyDescent="0.4">
      <c r="B111" s="12" t="s">
        <v>190</v>
      </c>
      <c r="C111" s="70"/>
    </row>
    <row r="112" spans="2:3" x14ac:dyDescent="0.4">
      <c r="B112" s="12" t="s">
        <v>191</v>
      </c>
      <c r="C112" s="70"/>
    </row>
    <row r="113" spans="2:3" x14ac:dyDescent="0.4">
      <c r="B113" s="12" t="s">
        <v>192</v>
      </c>
      <c r="C113" s="70"/>
    </row>
    <row r="114" spans="2:3" ht="19.5" thickBot="1" x14ac:dyDescent="0.45">
      <c r="B114" s="18" t="s">
        <v>193</v>
      </c>
      <c r="C114" s="70"/>
    </row>
    <row r="115" spans="2:3" ht="19.5" thickBot="1" x14ac:dyDescent="0.45">
      <c r="B115" s="92" t="s">
        <v>171</v>
      </c>
      <c r="C115" s="93"/>
    </row>
    <row r="116" spans="2:3" x14ac:dyDescent="0.4">
      <c r="B116" s="59" t="s">
        <v>130</v>
      </c>
      <c r="C116" s="67"/>
    </row>
    <row r="117" spans="2:3" x14ac:dyDescent="0.4">
      <c r="B117" s="58" t="s">
        <v>143</v>
      </c>
      <c r="C117" s="68"/>
    </row>
    <row r="118" spans="2:3" x14ac:dyDescent="0.4">
      <c r="B118" s="58" t="s">
        <v>140</v>
      </c>
      <c r="C118" s="68"/>
    </row>
    <row r="119" spans="2:3" x14ac:dyDescent="0.4">
      <c r="B119" s="58" t="s">
        <v>144</v>
      </c>
      <c r="C119" s="68"/>
    </row>
    <row r="120" spans="2:3" x14ac:dyDescent="0.4">
      <c r="B120" s="58" t="s">
        <v>141</v>
      </c>
      <c r="C120" s="68"/>
    </row>
    <row r="121" spans="2:3" x14ac:dyDescent="0.4">
      <c r="B121" s="58" t="s">
        <v>145</v>
      </c>
      <c r="C121" s="68"/>
    </row>
    <row r="122" spans="2:3" x14ac:dyDescent="0.4">
      <c r="B122" s="58" t="s">
        <v>142</v>
      </c>
      <c r="C122" s="68"/>
    </row>
    <row r="123" spans="2:3" ht="32.1" customHeight="1" thickBot="1" x14ac:dyDescent="0.45">
      <c r="B123" s="60" t="s">
        <v>131</v>
      </c>
      <c r="C123" s="69"/>
    </row>
    <row r="124" spans="2:3" x14ac:dyDescent="0.4">
      <c r="B124" s="58" t="s">
        <v>128</v>
      </c>
      <c r="C124" s="64"/>
    </row>
    <row r="125" spans="2:3" ht="19.5" thickBot="1" x14ac:dyDescent="0.45">
      <c r="B125" s="58" t="s">
        <v>129</v>
      </c>
      <c r="C125" s="63"/>
    </row>
    <row r="126" spans="2:3" x14ac:dyDescent="0.4">
      <c r="B126" s="59" t="s">
        <v>132</v>
      </c>
      <c r="C126" s="90"/>
    </row>
    <row r="127" spans="2:3" x14ac:dyDescent="0.4">
      <c r="B127" s="58" t="s">
        <v>133</v>
      </c>
      <c r="C127" s="68"/>
    </row>
    <row r="128" spans="2:3" x14ac:dyDescent="0.4">
      <c r="B128" s="58" t="s">
        <v>134</v>
      </c>
      <c r="C128" s="68"/>
    </row>
    <row r="129" spans="2:3" ht="19.5" thickBot="1" x14ac:dyDescent="0.45">
      <c r="B129" s="60" t="s">
        <v>135</v>
      </c>
      <c r="C129" s="69"/>
    </row>
    <row r="130" spans="2:3" ht="19.5" thickBot="1" x14ac:dyDescent="0.45">
      <c r="B130" s="58" t="s">
        <v>136</v>
      </c>
      <c r="C130" s="63"/>
    </row>
    <row r="131" spans="2:3" x14ac:dyDescent="0.4">
      <c r="B131" s="59" t="s">
        <v>5</v>
      </c>
      <c r="C131" s="89"/>
    </row>
    <row r="132" spans="2:3" x14ac:dyDescent="0.4">
      <c r="B132" s="58" t="s">
        <v>116</v>
      </c>
      <c r="C132" s="65"/>
    </row>
    <row r="133" spans="2:3" x14ac:dyDescent="0.4">
      <c r="B133" s="58" t="s">
        <v>121</v>
      </c>
      <c r="C133" s="65"/>
    </row>
    <row r="134" spans="2:3" x14ac:dyDescent="0.4">
      <c r="B134" s="58" t="s">
        <v>117</v>
      </c>
      <c r="C134" s="65"/>
    </row>
    <row r="135" spans="2:3" x14ac:dyDescent="0.4">
      <c r="B135" s="58" t="s">
        <v>118</v>
      </c>
      <c r="C135" s="65"/>
    </row>
    <row r="136" spans="2:3" x14ac:dyDescent="0.4">
      <c r="B136" s="58" t="s">
        <v>122</v>
      </c>
      <c r="C136" s="65"/>
    </row>
    <row r="137" spans="2:3" x14ac:dyDescent="0.4">
      <c r="B137" s="58" t="s">
        <v>120</v>
      </c>
      <c r="C137" s="65"/>
    </row>
    <row r="138" spans="2:3" x14ac:dyDescent="0.4">
      <c r="B138" s="58" t="s">
        <v>119</v>
      </c>
      <c r="C138" s="65"/>
    </row>
    <row r="139" spans="2:3" x14ac:dyDescent="0.4">
      <c r="B139" s="58" t="s">
        <v>125</v>
      </c>
      <c r="C139" s="65"/>
    </row>
    <row r="140" spans="2:3" ht="19.5" thickBot="1" x14ac:dyDescent="0.45">
      <c r="B140" s="60" t="s">
        <v>126</v>
      </c>
      <c r="C140" s="66"/>
    </row>
    <row r="141" spans="2:3" ht="81.599999999999994" customHeight="1" thickBot="1" x14ac:dyDescent="0.45">
      <c r="B141" s="18" t="s">
        <v>127</v>
      </c>
      <c r="C141" s="66"/>
    </row>
  </sheetData>
  <mergeCells count="12">
    <mergeCell ref="H25:I25"/>
    <mergeCell ref="C2:H2"/>
    <mergeCell ref="B52:C52"/>
    <mergeCell ref="E26:F26"/>
    <mergeCell ref="H26:I26"/>
    <mergeCell ref="B10:C10"/>
    <mergeCell ref="B23:I23"/>
    <mergeCell ref="B115:C115"/>
    <mergeCell ref="B83:C83"/>
    <mergeCell ref="B80:C80"/>
    <mergeCell ref="B25:C25"/>
    <mergeCell ref="E25:F25"/>
  </mergeCells>
  <phoneticPr fontId="4"/>
  <dataValidations count="36">
    <dataValidation type="list" allowBlank="1" showInputMessage="1" showErrorMessage="1" sqref="C30 C33 C36 F30 F33 F36 I30 I33 I36" xr:uid="{E5067227-B8A1-42E4-A7E1-C5DB18A96236}">
      <formula1>確信度</formula1>
    </dataValidation>
    <dataValidation type="list" allowBlank="1" showInputMessage="1" showErrorMessage="1" sqref="C37 C72 F37 I37 C124" xr:uid="{864FFBD4-442E-4F83-8AC7-696A82270122}">
      <formula1>IPFCT</formula1>
    </dataValidation>
    <dataValidation type="list" allowBlank="1" showInputMessage="1" showErrorMessage="1" sqref="C38 C70 F38 I38" xr:uid="{513A8235-3818-495A-98DD-F9DB25F13EFF}">
      <formula1>PPFE</formula1>
    </dataValidation>
    <dataValidation type="list" allowBlank="1" showInputMessage="1" showErrorMessage="1" sqref="C39 F39 I39" xr:uid="{4A3ABE79-CD2C-473D-AC8C-AF3D2D8E93AE}">
      <formula1>進行</formula1>
    </dataValidation>
    <dataValidation type="list" allowBlank="1" showInputMessage="1" showErrorMessage="1" sqref="C73" xr:uid="{EE4700C2-AF4D-42BC-BA92-CC9A43F3516C}">
      <formula1>HPガイドラインのCTpattern</formula1>
    </dataValidation>
    <dataValidation type="list" allowBlank="1" showInputMessage="1" showErrorMessage="1" sqref="C75:C77" xr:uid="{8D72F7D7-3C7C-4DE9-B460-E39495D9C8E5}">
      <formula1>Etiology</formula1>
    </dataValidation>
    <dataValidation type="list" allowBlank="1" showInputMessage="1" showErrorMessage="1" sqref="C27 C54 F27 I27 C5 C82" xr:uid="{24EBFB23-54F1-425E-8F1A-B0862963B63B}">
      <formula1>診断入力完了日</formula1>
    </dataValidation>
    <dataValidation type="list" allowBlank="1" showInputMessage="1" showErrorMessage="1" sqref="C71" xr:uid="{4CD5AC47-4DD9-4FBF-9E66-AB5D844210F6}">
      <formula1>組織学的UIPの存在確信度</formula1>
    </dataValidation>
    <dataValidation type="list" allowBlank="1" showInputMessage="1" showErrorMessage="1" sqref="C69" xr:uid="{83483DA9-9100-4DA8-98DD-FAF8B0518442}">
      <formula1>急性増悪疑い</formula1>
    </dataValidation>
    <dataValidation type="list" allowBlank="1" showInputMessage="1" showErrorMessage="1" sqref="C55" xr:uid="{71A8DA6F-15E0-401D-B846-51961C4BFFE6}">
      <formula1>MajorCategories</formula1>
    </dataValidation>
    <dataValidation type="list" errorStyle="warning" allowBlank="1" showInputMessage="1" showErrorMessage="1" sqref="C57:C68" xr:uid="{71002C0A-DD69-49A1-BE31-2A382F6DC4A1}">
      <formula1>CTパターン</formula1>
    </dataValidation>
    <dataValidation type="list" allowBlank="1" showInputMessage="1" showErrorMessage="1" sqref="C29 C32 C35 F29 F32 F35 I29 I32 I35 C18" xr:uid="{7764B821-043D-493C-B538-02D8CFEA1B8D}">
      <formula1>INDIRECT(C17)</formula1>
    </dataValidation>
    <dataValidation type="list" allowBlank="1" showInputMessage="1" showErrorMessage="1" sqref="C41:C47 F41:F47 I41:I47 C132:C138" xr:uid="{2EB5F61C-8886-469D-B70F-90248AE5B5DB}">
      <formula1>治療</formula1>
    </dataValidation>
    <dataValidation type="list" allowBlank="1" showInputMessage="1" showErrorMessage="1" sqref="C116 C118 C120 C122" xr:uid="{D7D5AA97-46C0-4D18-8449-0C4BD5B96EDA}">
      <formula1>PathologyDiagnosis</formula1>
    </dataValidation>
    <dataValidation type="list" allowBlank="1" showInputMessage="1" showErrorMessage="1" sqref="C125" xr:uid="{15B1F04D-C344-4D99-9E02-FC50090F35A1}">
      <formula1>patho_hp_guideline</formula1>
    </dataValidation>
    <dataValidation type="list" allowBlank="1" showInputMessage="1" showErrorMessage="1" sqref="C127:C129" xr:uid="{5E4F6515-A48F-4EBF-9799-30A60D006B3E}">
      <formula1>PredictiveEtiology</formula1>
    </dataValidation>
    <dataValidation type="list" allowBlank="1" showInputMessage="1" showErrorMessage="1" sqref="C130" xr:uid="{2FEF0F45-1A9F-418F-A67A-DFED245D939A}">
      <formula1>PredictedPrognosis</formula1>
    </dataValidation>
    <dataValidation type="list" allowBlank="1" showInputMessage="1" showErrorMessage="1" sqref="C84" xr:uid="{FE464411-33A6-423E-BDBC-B5B365CB23D7}">
      <formula1>quality_of_specimen</formula1>
    </dataValidation>
    <dataValidation type="list" allowBlank="1" showInputMessage="1" showErrorMessage="1" sqref="C91 C85:C87 C97 C99:C100 C114" xr:uid="{1E44FD10-9483-4CFD-AE92-6ABF16FB05ED}">
      <formula1>dense_fibrosis</formula1>
    </dataValidation>
    <dataValidation type="list" allowBlank="1" showInputMessage="1" showErrorMessage="1" sqref="C89" xr:uid="{EADE7B57-BDA8-4DA5-AB8D-0454C807A9F0}">
      <formula1>honeycombing</formula1>
    </dataValidation>
    <dataValidation type="list" allowBlank="1" showInputMessage="1" showErrorMessage="1" sqref="C88 C90 C92" xr:uid="{3F13D1AE-EE7D-424A-8F5F-E54AF146AD1F}">
      <formula1>distribution</formula1>
    </dataValidation>
    <dataValidation type="list" allowBlank="1" showInputMessage="1" showErrorMessage="1" sqref="C94:C95" xr:uid="{FFC36830-AAD9-4146-A7FE-70574236AE7C}">
      <formula1>accentuation</formula1>
    </dataValidation>
    <dataValidation type="list" allowBlank="1" showInputMessage="1" showErrorMessage="1" sqref="C96" xr:uid="{DA481953-AD1E-4113-B90B-92B8095A54D3}">
      <formula1>completely_normal_lung</formula1>
    </dataValidation>
    <dataValidation type="list" allowBlank="1" showInputMessage="1" showErrorMessage="1" sqref="C98" xr:uid="{81FDD7BC-9B20-41B5-8E86-DEE2DEB09FA2}">
      <formula1>organizing_pneumonia</formula1>
    </dataValidation>
    <dataValidation type="list" allowBlank="1" showInputMessage="1" showErrorMessage="1" sqref="C101" xr:uid="{67132A6C-CAA9-42FE-BA9D-A2848DB41C04}">
      <formula1>airspace_macrophages</formula1>
    </dataValidation>
    <dataValidation type="list" allowBlank="1" showInputMessage="1" showErrorMessage="1" sqref="C103:C105" xr:uid="{14B01EB9-A5B0-4367-B62C-265DB8B5F011}">
      <formula1>airway_disease</formula1>
    </dataValidation>
    <dataValidation type="list" allowBlank="1" showInputMessage="1" showErrorMessage="1" sqref="C106" xr:uid="{AD1D68D2-4C81-4B31-AF62-113DB5517C21}">
      <formula1>granuloma</formula1>
    </dataValidation>
    <dataValidation type="list" allowBlank="1" showInputMessage="1" showErrorMessage="1" sqref="C107" xr:uid="{4529267B-4F48-4886-9276-916A1E674F14}">
      <formula1>giant_cells</formula1>
    </dataValidation>
    <dataValidation type="list" allowBlank="1" showInputMessage="1" showErrorMessage="1" sqref="C108" xr:uid="{22394F36-8CC6-4103-BE38-620999DA5070}">
      <formula1>exudate</formula1>
    </dataValidation>
    <dataValidation type="list" allowBlank="1" showInputMessage="1" showErrorMessage="1" sqref="C109" xr:uid="{48B33424-45F0-4A79-B293-0B75CCBECAC8}">
      <formula1>lymphoid_follicle</formula1>
    </dataValidation>
    <dataValidation type="list" allowBlank="1" showInputMessage="1" showErrorMessage="1" sqref="C110" xr:uid="{2B43742F-DBBA-4235-91D4-50C40B422B4B}">
      <formula1>other_inflammatory_cells</formula1>
    </dataValidation>
    <dataValidation type="list" allowBlank="1" showInputMessage="1" showErrorMessage="1" sqref="C111" xr:uid="{DE936CC8-5EA7-42AA-BA45-EDE8844FA633}">
      <formula1>vascular_abnormality</formula1>
    </dataValidation>
    <dataValidation type="list" allowBlank="1" showInputMessage="1" showErrorMessage="1" sqref="C112" xr:uid="{B10075A5-CB56-47C8-8D1D-FF8D3459F564}">
      <formula1>Pneumocytes</formula1>
    </dataValidation>
    <dataValidation type="list" allowBlank="1" showInputMessage="1" showErrorMessage="1" sqref="C113" xr:uid="{E2DDAC26-6C2B-4DFB-B728-F7ED612271ED}">
      <formula1>marked_deposition</formula1>
    </dataValidation>
    <dataValidation type="list" allowBlank="1" showInputMessage="1" showErrorMessage="1" sqref="C13" xr:uid="{55E9C5B5-F08F-4CC3-8D2A-3E511EA5F588}">
      <formula1>性別</formula1>
    </dataValidation>
    <dataValidation type="list" allowBlank="1" showInputMessage="1" showErrorMessage="1" sqref="C16" xr:uid="{A3C6E7D0-FA19-41EC-A90A-16201FABD65C}">
      <formula1>膠原病関連自己抗体検査</formula1>
    </dataValidation>
  </dataValidations>
  <pageMargins left="0.7" right="0.7" top="0.75" bottom="0.75" header="0.3" footer="0.3"/>
  <pageSetup paperSize="43" orientation="portrait" horizontalDpi="4294967292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EBEEE8-350B-49C0-9DD9-A447E9EDDEC2}">
          <x14:formula1>
            <xm:f>list!$M$2:$M$8</xm:f>
          </x14:formula1>
          <xm:sqref>C28 C17 C34 C31 F28 F34 F31 I28 I34 I31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8E011-D7D0-40D8-B213-7B4AAB38FC5D}">
  <dimension ref="A1:BD17"/>
  <sheetViews>
    <sheetView topLeftCell="AJ1" zoomScale="58" workbookViewId="0">
      <selection activeCell="AW8" sqref="AW8"/>
    </sheetView>
  </sheetViews>
  <sheetFormatPr defaultColWidth="8.875" defaultRowHeight="18.75" x14ac:dyDescent="0.4"/>
  <cols>
    <col min="7" max="9" width="9.625" customWidth="1"/>
    <col min="10" max="10" width="67.375" customWidth="1"/>
    <col min="11" max="11" width="9.625" customWidth="1"/>
    <col min="12" max="12" width="24.625" bestFit="1" customWidth="1"/>
    <col min="13" max="13" width="21.875" bestFit="1" customWidth="1"/>
    <col min="14" max="14" width="31" customWidth="1"/>
    <col min="15" max="15" width="25.5" bestFit="1" customWidth="1"/>
    <col min="16" max="16" width="35.375" bestFit="1" customWidth="1"/>
    <col min="17" max="17" width="31.375" bestFit="1" customWidth="1"/>
    <col min="18" max="18" width="27.375" bestFit="1" customWidth="1"/>
    <col min="19" max="19" width="35.375" bestFit="1" customWidth="1"/>
    <col min="20" max="20" width="21.5" bestFit="1" customWidth="1"/>
    <col min="21" max="21" width="11.125" customWidth="1"/>
    <col min="23" max="24" width="10" customWidth="1"/>
    <col min="25" max="25" width="15.375" bestFit="1" customWidth="1"/>
    <col min="26" max="26" width="30.375" bestFit="1" customWidth="1"/>
    <col min="29" max="29" width="29.375" bestFit="1" customWidth="1"/>
    <col min="30" max="30" width="25.375" bestFit="1" customWidth="1"/>
    <col min="31" max="31" width="22.125" bestFit="1" customWidth="1"/>
    <col min="32" max="32" width="13.125" bestFit="1" customWidth="1"/>
    <col min="33" max="33" width="18.125" bestFit="1" customWidth="1"/>
    <col min="34" max="34" width="11.875" bestFit="1" customWidth="1"/>
    <col min="35" max="35" width="19.375" bestFit="1" customWidth="1"/>
    <col min="36" max="36" width="20.375" bestFit="1" customWidth="1"/>
    <col min="37" max="37" width="30.625" bestFit="1" customWidth="1"/>
    <col min="38" max="38" width="18.375" bestFit="1" customWidth="1"/>
    <col min="39" max="39" width="21.625" bestFit="1" customWidth="1"/>
    <col min="40" max="40" width="22.125" bestFit="1" customWidth="1"/>
    <col min="41" max="41" width="15.625" bestFit="1" customWidth="1"/>
    <col min="42" max="42" width="24.875" bestFit="1" customWidth="1"/>
    <col min="43" max="43" width="21.875" bestFit="1" customWidth="1"/>
    <col min="44" max="44" width="14.125" bestFit="1" customWidth="1"/>
    <col min="45" max="45" width="26.125" bestFit="1" customWidth="1"/>
    <col min="46" max="46" width="24.125" bestFit="1" customWidth="1"/>
    <col min="47" max="47" width="24.625" bestFit="1" customWidth="1"/>
    <col min="48" max="48" width="20.375" bestFit="1" customWidth="1"/>
    <col min="49" max="49" width="22.625" bestFit="1" customWidth="1"/>
    <col min="50" max="50" width="18.875" bestFit="1" customWidth="1"/>
    <col min="51" max="51" width="26.5" bestFit="1" customWidth="1"/>
    <col min="52" max="52" width="30" bestFit="1" customWidth="1"/>
    <col min="53" max="53" width="27.125" bestFit="1" customWidth="1"/>
    <col min="54" max="54" width="24.625" bestFit="1" customWidth="1"/>
    <col min="55" max="55" width="25.875" bestFit="1" customWidth="1"/>
    <col min="56" max="56" width="20.5" bestFit="1" customWidth="1"/>
  </cols>
  <sheetData>
    <row r="1" spans="1:56" ht="69.75" thickBot="1" x14ac:dyDescent="0.45">
      <c r="A1" s="1" t="s">
        <v>15</v>
      </c>
      <c r="B1" s="2" t="s">
        <v>16</v>
      </c>
      <c r="C1" s="3" t="s">
        <v>17</v>
      </c>
      <c r="D1" s="80" t="s">
        <v>18</v>
      </c>
      <c r="E1" s="4" t="s">
        <v>19</v>
      </c>
      <c r="F1" s="80" t="s">
        <v>20</v>
      </c>
      <c r="G1" s="80" t="s">
        <v>21</v>
      </c>
      <c r="H1" t="s">
        <v>307</v>
      </c>
      <c r="I1" s="82" t="s">
        <v>315</v>
      </c>
      <c r="J1" s="81" t="s">
        <v>309</v>
      </c>
      <c r="K1" s="81" t="s">
        <v>313</v>
      </c>
      <c r="L1" s="5" t="s">
        <v>22</v>
      </c>
      <c r="M1" s="6" t="s">
        <v>23</v>
      </c>
      <c r="N1" s="7" t="s">
        <v>24</v>
      </c>
      <c r="O1" s="8" t="s">
        <v>25</v>
      </c>
      <c r="P1" s="7" t="s">
        <v>26</v>
      </c>
      <c r="Q1" s="7" t="s">
        <v>27</v>
      </c>
      <c r="R1" s="7" t="s">
        <v>28</v>
      </c>
      <c r="S1" s="7" t="s">
        <v>29</v>
      </c>
      <c r="T1" s="9" t="s">
        <v>30</v>
      </c>
      <c r="U1" s="10" t="s">
        <v>57</v>
      </c>
      <c r="V1" s="4" t="s">
        <v>31</v>
      </c>
      <c r="W1" s="11" t="s">
        <v>32</v>
      </c>
      <c r="X1" s="28"/>
      <c r="Y1" s="31" t="s">
        <v>87</v>
      </c>
      <c r="Z1" s="31" t="s">
        <v>3</v>
      </c>
      <c r="AA1" s="32" t="s">
        <v>62</v>
      </c>
      <c r="AB1" s="32" t="s">
        <v>65</v>
      </c>
      <c r="AC1" s="31" t="s">
        <v>72</v>
      </c>
      <c r="AD1" s="31" t="s">
        <v>86</v>
      </c>
      <c r="AE1" s="31" t="s">
        <v>84</v>
      </c>
      <c r="AF1" s="31" t="s">
        <v>85</v>
      </c>
      <c r="AG1" s="31" t="s">
        <v>90</v>
      </c>
      <c r="AH1" s="31" t="s">
        <v>114</v>
      </c>
      <c r="AI1" s="77" t="s">
        <v>123</v>
      </c>
      <c r="AJ1" s="77" t="s">
        <v>214</v>
      </c>
      <c r="AK1" s="77" t="s">
        <v>153</v>
      </c>
      <c r="AL1" s="31" t="s">
        <v>163</v>
      </c>
      <c r="AM1" s="31" t="s">
        <v>170</v>
      </c>
      <c r="AN1" s="31" t="s">
        <v>194</v>
      </c>
      <c r="AO1" s="77" t="s">
        <v>195</v>
      </c>
      <c r="AP1" s="31" t="s">
        <v>196</v>
      </c>
      <c r="AQ1" s="77" t="s">
        <v>197</v>
      </c>
      <c r="AR1" s="31" t="s">
        <v>198</v>
      </c>
      <c r="AS1" s="77" t="s">
        <v>199</v>
      </c>
      <c r="AT1" s="77" t="s">
        <v>200</v>
      </c>
      <c r="AU1" s="77" t="s">
        <v>201</v>
      </c>
      <c r="AV1" s="31" t="s">
        <v>202</v>
      </c>
      <c r="AW1" s="31" t="s">
        <v>203</v>
      </c>
      <c r="AX1" s="77" t="s">
        <v>204</v>
      </c>
      <c r="AY1" s="31" t="s">
        <v>205</v>
      </c>
      <c r="AZ1" s="31" t="s">
        <v>206</v>
      </c>
      <c r="BA1" s="77" t="s">
        <v>207</v>
      </c>
      <c r="BB1" s="77" t="s">
        <v>208</v>
      </c>
      <c r="BC1" s="31" t="s">
        <v>209</v>
      </c>
      <c r="BD1" s="31" t="s">
        <v>210</v>
      </c>
    </row>
    <row r="2" spans="1:56" ht="19.5" thickBot="1" x14ac:dyDescent="0.45">
      <c r="D2" s="81">
        <f>INDEX({0,1,2}, MATCH(MDD!C12, {0,61,66}, 1))</f>
        <v>0</v>
      </c>
      <c r="E2" t="s">
        <v>316</v>
      </c>
      <c r="F2" s="81">
        <f>IF(AND(MDD!C14&gt;=50, MDD!C14&lt;=75), 1, IF(MDD!C14&lt;50, 2, 0))</f>
        <v>2</v>
      </c>
      <c r="G2" s="81">
        <f>IF(ISBLANK(MDD!C15), 3, INDEX({0,1,2}, MATCH(MDD!C15, {300,55,36}, -1)))</f>
        <v>3</v>
      </c>
      <c r="H2" t="s">
        <v>310</v>
      </c>
      <c r="I2">
        <f>IF(OR(MDD!C17="膠原病関連間質性肺炎", MDD!C17="過敏性肺炎",MDD!C18="特発性非特異性間質性肺炎（NSIP）"), -2, 0)</f>
        <v>0</v>
      </c>
      <c r="J2" s="81" t="str">
        <f>IFERROR(SUM(IF(MDD!C13="男性", 1, IF(MDD!C13="女性", 0, "")),D2,F2,G2,I2),"")</f>
        <v/>
      </c>
      <c r="K2" s="81" t="str">
        <f>IF(J2 &lt;= 1, 1, IF(J2 &lt;= 3, 2, IF(J2 &lt;= 5, 3, IF(J2 &lt;= 8, 4, ""))))</f>
        <v/>
      </c>
      <c r="M2" s="12" t="s">
        <v>24</v>
      </c>
      <c r="N2" s="13" t="s">
        <v>33</v>
      </c>
      <c r="O2" s="12" t="s">
        <v>34</v>
      </c>
      <c r="P2" s="14" t="s">
        <v>35</v>
      </c>
      <c r="Q2" s="15" t="s">
        <v>27</v>
      </c>
      <c r="R2" s="15" t="s">
        <v>28</v>
      </c>
      <c r="S2" s="16" t="s">
        <v>36</v>
      </c>
      <c r="T2" s="15" t="s">
        <v>37</v>
      </c>
      <c r="U2" s="14">
        <v>10</v>
      </c>
      <c r="V2" s="17" t="s">
        <v>38</v>
      </c>
      <c r="Y2" s="48">
        <f ca="1">TODAY()</f>
        <v>45414</v>
      </c>
      <c r="Z2" s="30" t="s">
        <v>58</v>
      </c>
      <c r="AA2" s="23" t="s">
        <v>63</v>
      </c>
      <c r="AB2" s="23" t="s">
        <v>66</v>
      </c>
      <c r="AC2" s="33" t="s">
        <v>74</v>
      </c>
      <c r="AD2" s="14">
        <v>10</v>
      </c>
      <c r="AE2" s="14" t="s">
        <v>76</v>
      </c>
      <c r="AF2" s="14" t="s">
        <v>63</v>
      </c>
      <c r="AG2" s="14" t="s">
        <v>88</v>
      </c>
      <c r="AH2" s="46" t="s">
        <v>63</v>
      </c>
      <c r="AI2" s="12" t="s">
        <v>124</v>
      </c>
      <c r="AJ2" s="12" t="s">
        <v>137</v>
      </c>
      <c r="AK2" s="12" t="s">
        <v>146</v>
      </c>
      <c r="AL2" s="14" t="s">
        <v>156</v>
      </c>
      <c r="AM2" s="14" t="s">
        <v>169</v>
      </c>
      <c r="AN2" s="14" t="s">
        <v>211</v>
      </c>
      <c r="AO2" s="12" t="s">
        <v>215</v>
      </c>
      <c r="AP2" s="14" t="s">
        <v>222</v>
      </c>
      <c r="AQ2" s="12" t="s">
        <v>226</v>
      </c>
      <c r="AR2" s="14" t="s">
        <v>230</v>
      </c>
      <c r="AS2" s="12" t="s">
        <v>236</v>
      </c>
      <c r="AT2" s="12" t="s">
        <v>216</v>
      </c>
      <c r="AU2" s="12" t="s">
        <v>244</v>
      </c>
      <c r="AV2" s="14" t="s">
        <v>251</v>
      </c>
      <c r="AW2" s="14" t="s">
        <v>265</v>
      </c>
      <c r="AX2" s="12" t="s">
        <v>269</v>
      </c>
      <c r="AY2" s="14" t="s">
        <v>278</v>
      </c>
      <c r="AZ2" s="14" t="s">
        <v>283</v>
      </c>
      <c r="BA2" s="12" t="s">
        <v>285</v>
      </c>
      <c r="BB2" s="12" t="s">
        <v>288</v>
      </c>
      <c r="BC2" s="14" t="s">
        <v>298</v>
      </c>
      <c r="BD2" s="14" t="s">
        <v>301</v>
      </c>
    </row>
    <row r="3" spans="1:56" ht="19.5" thickBot="1" x14ac:dyDescent="0.45">
      <c r="E3" t="s">
        <v>317</v>
      </c>
      <c r="H3" t="s">
        <v>311</v>
      </c>
      <c r="M3" s="12" t="s">
        <v>25</v>
      </c>
      <c r="N3" s="13" t="s">
        <v>39</v>
      </c>
      <c r="O3" s="18" t="s">
        <v>40</v>
      </c>
      <c r="P3" s="14" t="s">
        <v>41</v>
      </c>
      <c r="U3" s="14">
        <v>20</v>
      </c>
      <c r="V3" s="19" t="s">
        <v>42</v>
      </c>
      <c r="Y3" s="49">
        <f ca="1">+Y2-1</f>
        <v>45413</v>
      </c>
      <c r="Z3" s="14" t="s">
        <v>59</v>
      </c>
      <c r="AA3" s="15" t="s">
        <v>64</v>
      </c>
      <c r="AB3" s="15" t="s">
        <v>67</v>
      </c>
      <c r="AC3" s="14" t="s">
        <v>73</v>
      </c>
      <c r="AD3" s="14">
        <v>20</v>
      </c>
      <c r="AE3" s="14" t="s">
        <v>77</v>
      </c>
      <c r="AF3" s="15" t="s">
        <v>64</v>
      </c>
      <c r="AG3" s="15" t="s">
        <v>89</v>
      </c>
      <c r="AH3" s="47"/>
      <c r="AI3" s="18"/>
      <c r="AJ3" s="12" t="s">
        <v>138</v>
      </c>
      <c r="AK3" s="12" t="s">
        <v>147</v>
      </c>
      <c r="AL3" s="14" t="s">
        <v>157</v>
      </c>
      <c r="AM3" s="14" t="s">
        <v>164</v>
      </c>
      <c r="AN3" s="14" t="s">
        <v>212</v>
      </c>
      <c r="AO3" s="18" t="s">
        <v>216</v>
      </c>
      <c r="AP3" s="14" t="s">
        <v>218</v>
      </c>
      <c r="AQ3" s="12" t="s">
        <v>228</v>
      </c>
      <c r="AR3" s="14" t="s">
        <v>232</v>
      </c>
      <c r="AS3" s="12" t="s">
        <v>237</v>
      </c>
      <c r="AT3" s="12" t="s">
        <v>215</v>
      </c>
      <c r="AU3" s="12" t="s">
        <v>241</v>
      </c>
      <c r="AV3" s="14" t="s">
        <v>248</v>
      </c>
      <c r="AW3" s="14" t="s">
        <v>266</v>
      </c>
      <c r="AX3" s="12" t="s">
        <v>268</v>
      </c>
      <c r="AY3" s="14" t="s">
        <v>272</v>
      </c>
      <c r="AZ3" s="14" t="s">
        <v>282</v>
      </c>
      <c r="BA3" s="12" t="s">
        <v>284</v>
      </c>
      <c r="BB3" s="12" t="s">
        <v>289</v>
      </c>
      <c r="BC3" s="14" t="s">
        <v>294</v>
      </c>
      <c r="BD3" s="14" t="s">
        <v>302</v>
      </c>
    </row>
    <row r="4" spans="1:56" ht="21.6" customHeight="1" thickBot="1" x14ac:dyDescent="0.45">
      <c r="H4" t="s">
        <v>312</v>
      </c>
      <c r="M4" s="12" t="s">
        <v>26</v>
      </c>
      <c r="N4" s="13" t="s">
        <v>43</v>
      </c>
      <c r="P4" s="14" t="s">
        <v>44</v>
      </c>
      <c r="U4" s="14">
        <v>30</v>
      </c>
      <c r="Y4" s="49">
        <f t="shared" ref="Y4:Y15" ca="1" si="0">+Y3-1</f>
        <v>45412</v>
      </c>
      <c r="Z4" s="14" t="s">
        <v>60</v>
      </c>
      <c r="AC4" s="15" t="s">
        <v>75</v>
      </c>
      <c r="AD4" s="14">
        <v>30</v>
      </c>
      <c r="AE4" s="14" t="s">
        <v>78</v>
      </c>
      <c r="AH4" s="36"/>
      <c r="AJ4" s="18" t="s">
        <v>139</v>
      </c>
      <c r="AK4" s="12" t="s">
        <v>148</v>
      </c>
      <c r="AL4" s="14" t="s">
        <v>154</v>
      </c>
      <c r="AM4" s="14" t="s">
        <v>167</v>
      </c>
      <c r="AN4" s="15" t="s">
        <v>213</v>
      </c>
      <c r="AP4" s="14" t="s">
        <v>220</v>
      </c>
      <c r="AQ4" s="12" t="s">
        <v>227</v>
      </c>
      <c r="AR4" s="14" t="s">
        <v>229</v>
      </c>
      <c r="AS4" s="18" t="s">
        <v>165</v>
      </c>
      <c r="AT4" s="12" t="s">
        <v>239</v>
      </c>
      <c r="AU4" s="12" t="s">
        <v>247</v>
      </c>
      <c r="AV4" s="14" t="s">
        <v>255</v>
      </c>
      <c r="AW4" s="14" t="s">
        <v>263</v>
      </c>
      <c r="AX4" s="12" t="s">
        <v>271</v>
      </c>
      <c r="AY4" s="14" t="s">
        <v>277</v>
      </c>
      <c r="AZ4" s="14" t="s">
        <v>281</v>
      </c>
      <c r="BA4" s="12" t="s">
        <v>287</v>
      </c>
      <c r="BB4" s="12" t="s">
        <v>292</v>
      </c>
      <c r="BC4" s="14" t="s">
        <v>295</v>
      </c>
      <c r="BD4" s="15" t="s">
        <v>303</v>
      </c>
    </row>
    <row r="5" spans="1:56" ht="19.5" thickBot="1" x14ac:dyDescent="0.45">
      <c r="M5" s="12" t="s">
        <v>27</v>
      </c>
      <c r="N5" s="13" t="s">
        <v>45</v>
      </c>
      <c r="P5" s="14" t="s">
        <v>46</v>
      </c>
      <c r="U5" s="14">
        <v>40</v>
      </c>
      <c r="Y5" s="49">
        <f t="shared" ca="1" si="0"/>
        <v>45411</v>
      </c>
      <c r="Z5" s="15" t="s">
        <v>61</v>
      </c>
      <c r="AD5" s="14">
        <v>40</v>
      </c>
      <c r="AE5" s="14" t="s">
        <v>79</v>
      </c>
      <c r="AH5" s="36"/>
      <c r="AK5" s="12" t="s">
        <v>149</v>
      </c>
      <c r="AL5" s="14" t="s">
        <v>162</v>
      </c>
      <c r="AM5" s="14" t="s">
        <v>166</v>
      </c>
      <c r="AP5" s="14" t="s">
        <v>221</v>
      </c>
      <c r="AQ5" s="18" t="s">
        <v>165</v>
      </c>
      <c r="AR5" s="14" t="s">
        <v>231</v>
      </c>
      <c r="AT5" s="12" t="s">
        <v>238</v>
      </c>
      <c r="AU5" s="12" t="s">
        <v>243</v>
      </c>
      <c r="AV5" s="14" t="s">
        <v>249</v>
      </c>
      <c r="AW5" s="14" t="s">
        <v>262</v>
      </c>
      <c r="AX5" s="18" t="s">
        <v>270</v>
      </c>
      <c r="AY5" s="14" t="s">
        <v>275</v>
      </c>
      <c r="AZ5" s="15" t="s">
        <v>280</v>
      </c>
      <c r="BA5" s="18" t="s">
        <v>286</v>
      </c>
      <c r="BB5" s="12" t="s">
        <v>290</v>
      </c>
      <c r="BC5" s="14" t="s">
        <v>297</v>
      </c>
    </row>
    <row r="6" spans="1:56" ht="19.5" thickBot="1" x14ac:dyDescent="0.45">
      <c r="M6" s="12" t="s">
        <v>28</v>
      </c>
      <c r="N6" s="13" t="s">
        <v>47</v>
      </c>
      <c r="P6" s="14" t="s">
        <v>48</v>
      </c>
      <c r="U6" s="14">
        <v>50</v>
      </c>
      <c r="Y6" s="49">
        <f t="shared" ca="1" si="0"/>
        <v>45410</v>
      </c>
      <c r="AD6" s="14">
        <v>50</v>
      </c>
      <c r="AE6" s="14" t="s">
        <v>80</v>
      </c>
      <c r="AH6" s="36"/>
      <c r="AK6" s="12" t="s">
        <v>150</v>
      </c>
      <c r="AL6" s="14" t="s">
        <v>155</v>
      </c>
      <c r="AM6" s="14" t="s">
        <v>168</v>
      </c>
      <c r="AP6" s="14" t="s">
        <v>217</v>
      </c>
      <c r="AR6" s="15" t="s">
        <v>165</v>
      </c>
      <c r="AT6" s="18" t="s">
        <v>165</v>
      </c>
      <c r="AU6" s="12" t="s">
        <v>240</v>
      </c>
      <c r="AV6" s="14" t="s">
        <v>257</v>
      </c>
      <c r="AW6" s="14" t="s">
        <v>264</v>
      </c>
      <c r="AY6" s="14" t="s">
        <v>279</v>
      </c>
      <c r="BB6" s="12" t="s">
        <v>293</v>
      </c>
      <c r="BC6" s="14" t="s">
        <v>296</v>
      </c>
    </row>
    <row r="7" spans="1:56" ht="19.5" thickBot="1" x14ac:dyDescent="0.45">
      <c r="M7" s="12" t="s">
        <v>29</v>
      </c>
      <c r="N7" s="13" t="s">
        <v>49</v>
      </c>
      <c r="P7" s="14" t="s">
        <v>50</v>
      </c>
      <c r="U7" s="14">
        <v>60</v>
      </c>
      <c r="Y7" s="49">
        <f t="shared" ca="1" si="0"/>
        <v>45409</v>
      </c>
      <c r="AD7" s="14">
        <v>60</v>
      </c>
      <c r="AE7" s="14" t="s">
        <v>81</v>
      </c>
      <c r="AH7" s="36"/>
      <c r="AK7" s="12" t="s">
        <v>151</v>
      </c>
      <c r="AL7" s="14" t="s">
        <v>161</v>
      </c>
      <c r="AM7" s="15" t="s">
        <v>165</v>
      </c>
      <c r="AP7" s="15" t="s">
        <v>219</v>
      </c>
      <c r="AU7" s="12" t="s">
        <v>242</v>
      </c>
      <c r="AV7" s="14" t="s">
        <v>253</v>
      </c>
      <c r="AW7" s="15" t="s">
        <v>267</v>
      </c>
      <c r="AY7" s="14" t="s">
        <v>274</v>
      </c>
      <c r="BB7" s="18" t="s">
        <v>291</v>
      </c>
      <c r="BC7" s="14" t="s">
        <v>244</v>
      </c>
    </row>
    <row r="8" spans="1:56" ht="19.5" thickBot="1" x14ac:dyDescent="0.45">
      <c r="M8" s="20" t="s">
        <v>30</v>
      </c>
      <c r="N8" s="13" t="s">
        <v>51</v>
      </c>
      <c r="P8" s="14" t="s">
        <v>52</v>
      </c>
      <c r="U8" s="14">
        <v>70</v>
      </c>
      <c r="Y8" s="49">
        <f t="shared" ca="1" si="0"/>
        <v>45408</v>
      </c>
      <c r="AD8" s="14">
        <v>70</v>
      </c>
      <c r="AE8" s="14" t="s">
        <v>82</v>
      </c>
      <c r="AH8" s="36"/>
      <c r="AK8" s="18" t="s">
        <v>152</v>
      </c>
      <c r="AL8" s="14" t="s">
        <v>160</v>
      </c>
      <c r="AU8" s="12" t="s">
        <v>246</v>
      </c>
      <c r="AV8" s="14" t="s">
        <v>254</v>
      </c>
      <c r="AY8" s="14" t="s">
        <v>276</v>
      </c>
      <c r="BC8" s="14" t="s">
        <v>241</v>
      </c>
    </row>
    <row r="9" spans="1:56" ht="35.25" thickBot="1" x14ac:dyDescent="0.45">
      <c r="N9" s="13" t="s">
        <v>53</v>
      </c>
      <c r="P9" s="14" t="s">
        <v>54</v>
      </c>
      <c r="U9" s="14">
        <v>80</v>
      </c>
      <c r="Y9" s="49">
        <f t="shared" ca="1" si="0"/>
        <v>45407</v>
      </c>
      <c r="AD9" s="14">
        <v>80</v>
      </c>
      <c r="AE9" s="14" t="s">
        <v>27</v>
      </c>
      <c r="AH9" s="36"/>
      <c r="AL9" s="14" t="s">
        <v>159</v>
      </c>
      <c r="AU9" s="18" t="s">
        <v>245</v>
      </c>
      <c r="AV9" s="14" t="s">
        <v>250</v>
      </c>
      <c r="AY9" s="15" t="s">
        <v>273</v>
      </c>
      <c r="BC9" s="14" t="s">
        <v>299</v>
      </c>
    </row>
    <row r="10" spans="1:56" ht="19.5" thickBot="1" x14ac:dyDescent="0.45">
      <c r="N10" s="21" t="s">
        <v>55</v>
      </c>
      <c r="P10" s="15" t="s">
        <v>56</v>
      </c>
      <c r="U10" s="14">
        <v>90</v>
      </c>
      <c r="Y10" s="49">
        <f t="shared" ca="1" si="0"/>
        <v>45406</v>
      </c>
      <c r="AD10" s="14">
        <v>90</v>
      </c>
      <c r="AE10" s="15" t="s">
        <v>83</v>
      </c>
      <c r="AH10" s="36"/>
      <c r="AL10" s="15" t="s">
        <v>158</v>
      </c>
      <c r="AV10" s="14" t="s">
        <v>256</v>
      </c>
      <c r="BC10" s="15" t="s">
        <v>300</v>
      </c>
    </row>
    <row r="11" spans="1:56" ht="19.5" thickBot="1" x14ac:dyDescent="0.45">
      <c r="U11" s="15">
        <v>100</v>
      </c>
      <c r="Y11" s="49">
        <f t="shared" ca="1" si="0"/>
        <v>45405</v>
      </c>
      <c r="AD11" s="15">
        <v>100</v>
      </c>
      <c r="AH11" s="36"/>
      <c r="AV11" s="15" t="s">
        <v>252</v>
      </c>
    </row>
    <row r="12" spans="1:56" x14ac:dyDescent="0.4">
      <c r="Y12" s="49">
        <f t="shared" ca="1" si="0"/>
        <v>45404</v>
      </c>
      <c r="AH12" s="36"/>
    </row>
    <row r="13" spans="1:56" x14ac:dyDescent="0.4">
      <c r="Y13" s="49">
        <f t="shared" ca="1" si="0"/>
        <v>45403</v>
      </c>
      <c r="AH13" s="36"/>
    </row>
    <row r="14" spans="1:56" x14ac:dyDescent="0.4">
      <c r="Y14" s="49">
        <f t="shared" ca="1" si="0"/>
        <v>45402</v>
      </c>
      <c r="AI14" t="str">
        <f t="shared" ref="AI14:AI15" si="1">+"　"&amp;AH14</f>
        <v>　</v>
      </c>
    </row>
    <row r="15" spans="1:56" ht="19.5" thickBot="1" x14ac:dyDescent="0.45">
      <c r="Y15" s="50">
        <f t="shared" ca="1" si="0"/>
        <v>45401</v>
      </c>
      <c r="AI15" t="str">
        <f t="shared" si="1"/>
        <v>　</v>
      </c>
    </row>
    <row r="16" spans="1:56" x14ac:dyDescent="0.4">
      <c r="Y16" s="29"/>
    </row>
    <row r="17" spans="25:25" x14ac:dyDescent="0.4">
      <c r="Y17" s="29"/>
    </row>
  </sheetData>
  <sheetProtection algorithmName="SHA-512" hashValue="PlwlQ4U8Q4qAgNFjtMxxoyBTpvrdu3qr2VA0SrwGyeKXagMQn/7fcsYmnTHonSNNyNZUM1qmIg4f/6/DBuDwBQ==" saltValue="ePobvAtCKhbtFShKr3aHDg==" spinCount="100000" sheet="1" objects="1" scenarios="1"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45</vt:i4>
      </vt:variant>
    </vt:vector>
  </HeadingPairs>
  <TitlesOfParts>
    <vt:vector size="47" baseType="lpstr">
      <vt:lpstr>MDD</vt:lpstr>
      <vt:lpstr>list</vt:lpstr>
      <vt:lpstr>accentuation</vt:lpstr>
      <vt:lpstr>airspace_macrophages</vt:lpstr>
      <vt:lpstr>airway_disease</vt:lpstr>
      <vt:lpstr>completely_normal_lung</vt:lpstr>
      <vt:lpstr>CTパターン</vt:lpstr>
      <vt:lpstr>MDD!DBegin_PlLink</vt:lpstr>
      <vt:lpstr>MDD!DBegin_PlUrl</vt:lpstr>
      <vt:lpstr>dense_fibrosis</vt:lpstr>
      <vt:lpstr>distribution</vt:lpstr>
      <vt:lpstr>Etiology</vt:lpstr>
      <vt:lpstr>exudate</vt:lpstr>
      <vt:lpstr>giant_cells</vt:lpstr>
      <vt:lpstr>granuloma</vt:lpstr>
      <vt:lpstr>honeycombing</vt:lpstr>
      <vt:lpstr>HPガイドラインのCTpattern</vt:lpstr>
      <vt:lpstr>IPFCT</vt:lpstr>
      <vt:lpstr>lymphoid_follicle</vt:lpstr>
      <vt:lpstr>MajorCategories</vt:lpstr>
      <vt:lpstr>marked_deposition</vt:lpstr>
      <vt:lpstr>MDD疾患カテゴリー</vt:lpstr>
      <vt:lpstr>organizing_pneumonia</vt:lpstr>
      <vt:lpstr>other_inflammatory_cells</vt:lpstr>
      <vt:lpstr>patho_hp_guideline</vt:lpstr>
      <vt:lpstr>PathologyDiagnosis</vt:lpstr>
      <vt:lpstr>Pneumocytes</vt:lpstr>
      <vt:lpstr>PPFE</vt:lpstr>
      <vt:lpstr>PredictedPrognosis</vt:lpstr>
      <vt:lpstr>PredictiveEtiology</vt:lpstr>
      <vt:lpstr>quality_of_specimen</vt:lpstr>
      <vt:lpstr>vascular_abnormality</vt:lpstr>
      <vt:lpstr>サルコイドーシス</vt:lpstr>
      <vt:lpstr>その他</vt:lpstr>
      <vt:lpstr>過敏性肺炎</vt:lpstr>
      <vt:lpstr>確信度</vt:lpstr>
      <vt:lpstr>間質性肺炎の急性増悪</vt:lpstr>
      <vt:lpstr>急性増悪疑い</vt:lpstr>
      <vt:lpstr>治療</vt:lpstr>
      <vt:lpstr>診断入力完了日</vt:lpstr>
      <vt:lpstr>進行</vt:lpstr>
      <vt:lpstr>性別</vt:lpstr>
      <vt:lpstr>組織学的UIPの存在確信度</vt:lpstr>
      <vt:lpstr>特発性間質性肺炎</vt:lpstr>
      <vt:lpstr>薬剤性肺障害</vt:lpstr>
      <vt:lpstr>膠原病関連間質性肺炎</vt:lpstr>
      <vt:lpstr>膠原病関連自己抗体検査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jrs</cp:lastModifiedBy>
  <dcterms:created xsi:type="dcterms:W3CDTF">2024-01-05T16:23:01Z</dcterms:created>
  <dcterms:modified xsi:type="dcterms:W3CDTF">2024-05-02T02:06:32Z</dcterms:modified>
</cp:coreProperties>
</file>